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7" i="1"/>
  <c r="F83" i="1"/>
  <c r="F93" i="1"/>
  <c r="F92" i="1"/>
  <c r="F91" i="1"/>
  <c r="F90" i="1"/>
  <c r="F89" i="1"/>
  <c r="F88" i="1"/>
  <c r="F87" i="1"/>
  <c r="F86" i="1"/>
  <c r="F85" i="1"/>
  <c r="F84" i="1"/>
  <c r="F82" i="1"/>
  <c r="F81" i="1"/>
  <c r="H8" i="1" l="1"/>
  <c r="F80" i="1"/>
  <c r="F79" i="1" l="1"/>
</calcChain>
</file>

<file path=xl/sharedStrings.xml><?xml version="1.0" encoding="utf-8"?>
<sst xmlns="http://schemas.openxmlformats.org/spreadsheetml/2006/main" count="321" uniqueCount="176">
  <si>
    <t>SIRA NO</t>
  </si>
  <si>
    <t>ADI</t>
  </si>
  <si>
    <t>CİNSİ</t>
  </si>
  <si>
    <t>BABASI</t>
  </si>
  <si>
    <t>SATIŞ FİYATI</t>
  </si>
  <si>
    <t>ALAN MÜŞTERİ</t>
  </si>
  <si>
    <t>SATILAN TAY SAYISI</t>
  </si>
  <si>
    <t>SATILMAYAN TAY SAYISI</t>
  </si>
  <si>
    <t>EN YÜKSEK BEDELLE SATILAN</t>
  </si>
  <si>
    <t>EN DÜŞÜK BEDELLE SATILAN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</si>
  <si>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</si>
  <si>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</si>
  <si>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</si>
  <si>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</si>
  <si>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</si>
  <si>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</si>
  <si>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</si>
  <si>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</si>
  <si>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</si>
  <si>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2' Lİ DİŞİ</t>
  </si>
  <si>
    <t>1' Lİ ERKEK</t>
  </si>
  <si>
    <t>2' Lİ ERKEK</t>
  </si>
  <si>
    <t>TURBO</t>
  </si>
  <si>
    <t>1'Lİ DİŞİ</t>
  </si>
  <si>
    <t>BABA MEVLÜT</t>
  </si>
  <si>
    <t>KURTEL</t>
  </si>
  <si>
    <t>HİSARBEY</t>
  </si>
  <si>
    <t>SONALP</t>
  </si>
  <si>
    <t>BESLENEY</t>
  </si>
  <si>
    <t>ÖZHABER</t>
  </si>
  <si>
    <t>BERKSOY</t>
  </si>
  <si>
    <t>SATIŞ TOPLAM</t>
  </si>
  <si>
    <t>ŞİRİN ADA</t>
  </si>
  <si>
    <t>ENDEREFE</t>
  </si>
  <si>
    <t>MADRABAZ</t>
  </si>
  <si>
    <t>ANKA</t>
  </si>
  <si>
    <t>OĞUZBOYLU</t>
  </si>
  <si>
    <t>ALTINCI HİS</t>
  </si>
  <si>
    <t>YAKUPBEY</t>
  </si>
  <si>
    <t>3'LÜ DİŞİ SATIŞ TUTARI</t>
  </si>
  <si>
    <t>SATILMADI</t>
  </si>
  <si>
    <t>BEŞİR KAYA</t>
  </si>
  <si>
    <t>HALİL DEMİR</t>
  </si>
  <si>
    <t>DAVUT YILDIRIM</t>
  </si>
  <si>
    <t>ÇETİN ARSLAN</t>
  </si>
  <si>
    <t>MAHMUT GÜNDÜZELİ</t>
  </si>
  <si>
    <t>ÜMİT UZUNOĞLU</t>
  </si>
  <si>
    <t>MEHMET YILDIZ</t>
  </si>
  <si>
    <t>FEYAT ALTIN</t>
  </si>
  <si>
    <t>TEKİN BİRİCİK</t>
  </si>
  <si>
    <t>ORTAK SATIŞ  TARIM İŞLETMESİ MÜDÜRLÜĞÜ</t>
  </si>
  <si>
    <t>13.08.2024 KOŞU TAYI SATIŞ LİSTESİ</t>
  </si>
  <si>
    <t>2'Lİ DİŞİ</t>
  </si>
  <si>
    <t>ULU CİHAN</t>
  </si>
  <si>
    <t>HIZLITAY</t>
  </si>
  <si>
    <t xml:space="preserve">PARLAK ELMAS </t>
  </si>
  <si>
    <t>ORÇUN</t>
  </si>
  <si>
    <t>ÖZYAĞMUR</t>
  </si>
  <si>
    <t>SİHİRLİDÜŞ</t>
  </si>
  <si>
    <t>MERKÜT</t>
  </si>
  <si>
    <t>CANGÜR</t>
  </si>
  <si>
    <t>YALINTAY</t>
  </si>
  <si>
    <t>TÜMÖZ BEY</t>
  </si>
  <si>
    <t>ELMAS GÖZLÜM</t>
  </si>
  <si>
    <t>DÜLGE</t>
  </si>
  <si>
    <t>KURTÇABEY</t>
  </si>
  <si>
    <t>USUNBİKE</t>
  </si>
  <si>
    <t>ONURKAAN</t>
  </si>
  <si>
    <t xml:space="preserve">GÜLENYAR </t>
  </si>
  <si>
    <t>DURUSEL</t>
  </si>
  <si>
    <t>SUZANAY</t>
  </si>
  <si>
    <t>TORUN SADA</t>
  </si>
  <si>
    <t>ŞEKER İNCİ</t>
  </si>
  <si>
    <t>ALAZENGİN</t>
  </si>
  <si>
    <t>ATEŞTOPU</t>
  </si>
  <si>
    <t>İNCESAZ</t>
  </si>
  <si>
    <t>YILMABAŞAR</t>
  </si>
  <si>
    <t>YEŞİLYURT KIZI</t>
  </si>
  <si>
    <t>EFLİN HANIM</t>
  </si>
  <si>
    <t>UFUK BİR</t>
  </si>
  <si>
    <t>ÇEŞNİGİR</t>
  </si>
  <si>
    <t>GÜZELBAĞ</t>
  </si>
  <si>
    <t>KESKİN KUŞ</t>
  </si>
  <si>
    <t>ÖZDURAN</t>
  </si>
  <si>
    <t>KADİRŞİNAS</t>
  </si>
  <si>
    <t>ERCİYES GÜZELİ</t>
  </si>
  <si>
    <t>ALPYÜREK</t>
  </si>
  <si>
    <t>AYSERA KIZ</t>
  </si>
  <si>
    <t>SEBİLE HANIM</t>
  </si>
  <si>
    <t>MAVİGÖZ</t>
  </si>
  <si>
    <t>MAHMUDİYE KIZI</t>
  </si>
  <si>
    <t>BERRANUR</t>
  </si>
  <si>
    <t>GÖKÇEAY</t>
  </si>
  <si>
    <t>GÜLGÖKÇE</t>
  </si>
  <si>
    <t>GÖK MİLA</t>
  </si>
  <si>
    <t>GÜL YONCA</t>
  </si>
  <si>
    <t>ÇÖL İNCİSİ</t>
  </si>
  <si>
    <t>ÇEMBERLİ TAŞ</t>
  </si>
  <si>
    <t>FAHRUNİSA</t>
  </si>
  <si>
    <t>FENER ALAYI</t>
  </si>
  <si>
    <t>CİDE GÜLÜ</t>
  </si>
  <si>
    <t>KANATLANAN</t>
  </si>
  <si>
    <t xml:space="preserve">ARZUDAR </t>
  </si>
  <si>
    <t>GÖLGEATEŞ</t>
  </si>
  <si>
    <t>GÖZÜTOK</t>
  </si>
  <si>
    <t>NERGİZLİK TAY</t>
  </si>
  <si>
    <t>ALEMARA</t>
  </si>
  <si>
    <t>ODİNHAN</t>
  </si>
  <si>
    <t>MAVİ DÜŞ</t>
  </si>
  <si>
    <t>YILDIZ RÜZGARI</t>
  </si>
  <si>
    <t>İYİMSER</t>
  </si>
  <si>
    <t>ÖZGÜNHAN</t>
  </si>
  <si>
    <t>GÜNDOĞMUŞ</t>
  </si>
  <si>
    <t>ALKURUŞ BEYİ</t>
  </si>
  <si>
    <t>KURALCI</t>
  </si>
  <si>
    <t>YARKAYA</t>
  </si>
  <si>
    <t>SALGUR</t>
  </si>
  <si>
    <t>YAMANBERK</t>
  </si>
  <si>
    <t>KADERİ GÜZEL</t>
  </si>
  <si>
    <t>LAVEKAR</t>
  </si>
  <si>
    <t>SERDÜMEN</t>
  </si>
  <si>
    <t>AZRAKTAY</t>
  </si>
  <si>
    <t>KURULTAY</t>
  </si>
  <si>
    <t>DUMANLI DAĞ</t>
  </si>
  <si>
    <t>SULTAN FERMANI</t>
  </si>
  <si>
    <t>AĞA KARACA</t>
  </si>
  <si>
    <t>BAYBARSBEY</t>
  </si>
  <si>
    <t>AKÇAKIL</t>
  </si>
  <si>
    <t>AVANOS EFESİ</t>
  </si>
  <si>
    <t>BAYBERK</t>
  </si>
  <si>
    <t>ÖZMİLA</t>
  </si>
  <si>
    <t>EGE PRENSİ</t>
  </si>
  <si>
    <t xml:space="preserve">SON İZCİ </t>
  </si>
  <si>
    <t>DİCLE FIRAT</t>
  </si>
  <si>
    <t>ULU YAŞAR</t>
  </si>
  <si>
    <t>YAŞARCIK</t>
  </si>
  <si>
    <t xml:space="preserve">HARŞİT BEYİ </t>
  </si>
  <si>
    <t>TİRİLYE KARTALI</t>
  </si>
  <si>
    <t>BAŞKARA</t>
  </si>
  <si>
    <t>SALAHİYET</t>
  </si>
  <si>
    <t>ÖZGÜNALP</t>
  </si>
  <si>
    <t>TOZYUTTURAN</t>
  </si>
  <si>
    <t>ORHAN ALTIN</t>
  </si>
  <si>
    <t>MÜSLÜM ARSLAN</t>
  </si>
  <si>
    <t>NECDET UĞURLAR</t>
  </si>
  <si>
    <t>HAKAN ÇELİK</t>
  </si>
  <si>
    <t xml:space="preserve">ÖZŞAHİNLER LOJİSTİK LTD ŞTİ </t>
  </si>
  <si>
    <t>MEHMET FERHAT PESEN</t>
  </si>
  <si>
    <t>ÜMİT ÖZSARI</t>
  </si>
  <si>
    <t>AİT ÇELİK</t>
  </si>
  <si>
    <t>YUNUS NAİM</t>
  </si>
  <si>
    <t>MEHMET DEMİR</t>
  </si>
  <si>
    <t>İSMAİL ALTIN</t>
  </si>
  <si>
    <t>YILMAZ TEKİNALP</t>
  </si>
  <si>
    <t>KARACABEY</t>
  </si>
  <si>
    <t xml:space="preserve">ANADOLU </t>
  </si>
  <si>
    <t>SULTANSUYU</t>
  </si>
  <si>
    <t>AZİZ KULAK</t>
  </si>
  <si>
    <t>ERSEN BÜYÜKTÜRKLER</t>
  </si>
  <si>
    <t>MEHMET ALİ KATI</t>
  </si>
  <si>
    <t>SERKAN TUĞDAŞ</t>
  </si>
  <si>
    <t>SATIŞTAN ÇEKİLDİ</t>
  </si>
  <si>
    <t>UFUK KURTLAR</t>
  </si>
  <si>
    <t>TOP.</t>
  </si>
  <si>
    <t>ALİ TOYDEMİR</t>
  </si>
  <si>
    <t>ZİYA ŞİMŞEK</t>
  </si>
  <si>
    <t>SERKAN YILDIZHAN</t>
  </si>
  <si>
    <t>SÜLEYMAN KILIÇASLAN</t>
  </si>
  <si>
    <t>HAKAN DEMİRBAŞ</t>
  </si>
  <si>
    <t>EMRE YILMAZ</t>
  </si>
  <si>
    <t>MUHAMMET ANIL ÖZBEKOĞLU</t>
  </si>
  <si>
    <t>HASAN ALTUNBAŞ</t>
  </si>
  <si>
    <t>ELİF AKIN</t>
  </si>
  <si>
    <t xml:space="preserve">ABDURRAHMAN ALTIN </t>
  </si>
  <si>
    <t xml:space="preserve">ELİF SARI </t>
  </si>
  <si>
    <t>TEMEL 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</si>
</sst>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0\ &quot;TL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1"/>
      <color rgb="FFFF0000"/>
      <name val="Arial"/>
      <family val="2"/>
      <charset val="162"/>
    </font>
    <font>
      <b/>
      <sz val="11"/>
      <name val="Arial"/>
    </font>
    <font>
      <b/>
      <sz val="14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0" fillId="0" borderId="0"/>
  </cellStyleXfs>
  <cellXfs count="102">
    <xf numFmtId="0" fontId="0" fillId="0" borderId="0" xfId="0"/>
    <xf numFmtId="0" fontId="4" fillId="0" borderId="0" xfId="0" applyFont="1" applyAlignment="1">
      <alignment vertical="center" wrapText="1"/>
    </xf>
    <xf numFmtId="0" fontId="9" fillId="2" borderId="0" xfId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left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9" fontId="9" fillId="2" borderId="0" xfId="0" applyNumberFormat="1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8" fillId="6" borderId="18" xfId="1" applyFont="1" applyFill="1" applyBorder="1" applyAlignment="1">
      <alignment horizontal="center" vertical="center" wrapText="1"/>
    </xf>
    <xf numFmtId="164" fontId="8" fillId="6" borderId="18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3" fontId="9" fillId="2" borderId="13" xfId="1" applyNumberFormat="1" applyFont="1" applyFill="1" applyBorder="1" applyAlignment="1">
      <alignment horizontal="center" wrapText="1"/>
    </xf>
    <xf numFmtId="3" fontId="9" fillId="2" borderId="14" xfId="1" applyNumberFormat="1" applyFont="1" applyFill="1" applyBorder="1" applyAlignment="1">
      <alignment horizontal="center" wrapText="1"/>
    </xf>
    <xf numFmtId="3" fontId="9" fillId="2" borderId="16" xfId="1" applyNumberFormat="1" applyFont="1" applyFill="1" applyBorder="1" applyAlignment="1">
      <alignment horizontal="center" wrapText="1"/>
    </xf>
    <xf numFmtId="0" fontId="12" fillId="2" borderId="13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3" fontId="17" fillId="2" borderId="13" xfId="1" applyNumberFormat="1" applyFont="1" applyFill="1" applyBorder="1" applyAlignment="1">
      <alignment horizontal="center" wrapText="1"/>
    </xf>
    <xf numFmtId="3" fontId="7" fillId="2" borderId="13" xfId="1" applyNumberFormat="1" applyFont="1" applyFill="1" applyBorder="1" applyAlignment="1">
      <alignment horizontal="center" wrapText="1"/>
    </xf>
    <xf numFmtId="3" fontId="7" fillId="2" borderId="17" xfId="1" applyNumberFormat="1" applyFont="1" applyFill="1" applyBorder="1" applyAlignment="1">
      <alignment horizontal="center" wrapText="1"/>
    </xf>
    <xf numFmtId="3" fontId="14" fillId="2" borderId="13" xfId="1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3" fontId="12" fillId="2" borderId="13" xfId="1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left" vertical="center"/>
    </xf>
    <xf numFmtId="3" fontId="9" fillId="2" borderId="17" xfId="1" applyNumberFormat="1" applyFont="1" applyFill="1" applyBorder="1" applyAlignment="1">
      <alignment horizontal="center" wrapText="1"/>
    </xf>
    <xf numFmtId="0" fontId="12" fillId="2" borderId="24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left" vertical="center"/>
    </xf>
    <xf numFmtId="0" fontId="12" fillId="2" borderId="14" xfId="1" applyFont="1" applyFill="1" applyBorder="1" applyAlignment="1">
      <alignment horizontal="center" vertical="center" wrapText="1"/>
    </xf>
    <xf numFmtId="3" fontId="18" fillId="2" borderId="13" xfId="1" applyNumberFormat="1" applyFont="1" applyFill="1" applyBorder="1" applyAlignment="1">
      <alignment horizontal="center" wrapText="1"/>
    </xf>
    <xf numFmtId="3" fontId="12" fillId="2" borderId="14" xfId="1" applyNumberFormat="1" applyFont="1" applyFill="1" applyBorder="1" applyAlignment="1">
      <alignment horizontal="center" wrapText="1"/>
    </xf>
    <xf numFmtId="3" fontId="14" fillId="7" borderId="13" xfId="1" applyNumberFormat="1" applyFont="1" applyFill="1" applyBorder="1" applyAlignment="1">
      <alignment horizontal="center" wrapText="1"/>
    </xf>
    <xf numFmtId="0" fontId="12" fillId="7" borderId="19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3" fontId="12" fillId="2" borderId="16" xfId="1" applyNumberFormat="1" applyFont="1" applyFill="1" applyBorder="1" applyAlignment="1">
      <alignment horizontal="center" vertical="center" wrapText="1"/>
    </xf>
    <xf numFmtId="3" fontId="14" fillId="2" borderId="26" xfId="1" applyNumberFormat="1" applyFont="1" applyFill="1" applyBorder="1" applyAlignment="1">
      <alignment horizontal="center" wrapText="1"/>
    </xf>
    <xf numFmtId="0" fontId="14" fillId="2" borderId="27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3" fontId="12" fillId="2" borderId="16" xfId="1" applyNumberFormat="1" applyFont="1" applyFill="1" applyBorder="1" applyAlignment="1">
      <alignment horizontal="center" wrapText="1"/>
    </xf>
    <xf numFmtId="0" fontId="16" fillId="0" borderId="13" xfId="1" applyFont="1" applyFill="1" applyBorder="1" applyAlignment="1">
      <alignment horizontal="left" vertical="center"/>
    </xf>
    <xf numFmtId="3" fontId="14" fillId="2" borderId="17" xfId="1" applyNumberFormat="1" applyFont="1" applyFill="1" applyBorder="1" applyAlignment="1">
      <alignment horizontal="center" wrapText="1"/>
    </xf>
    <xf numFmtId="0" fontId="14" fillId="0" borderId="13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9" fillId="8" borderId="13" xfId="1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3" fontId="9" fillId="8" borderId="13" xfId="1" applyNumberFormat="1" applyFont="1" applyFill="1" applyBorder="1" applyAlignment="1">
      <alignment horizontal="center" wrapText="1"/>
    </xf>
    <xf numFmtId="0" fontId="12" fillId="8" borderId="19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0" fontId="12" fillId="7" borderId="13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110" displayName="Tablo110" ref="A4:F77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43" zoomScaleNormal="100" workbookViewId="0">
      <selection activeCell="H51" sqref="H51"/>
    </sheetView>
  </sheetViews>
  <sheetFormatPr defaultColWidth="9.109375" defaultRowHeight="14.4" x14ac:dyDescent="0.3"/>
  <cols>
    <col min="1" max="1" width="8.6640625" style="13" customWidth="1"/>
    <col min="2" max="2" width="22.5546875" style="13" customWidth="1"/>
    <col min="3" max="4" width="17.5546875" style="13" customWidth="1"/>
    <col min="5" max="5" width="22.109375" style="19" customWidth="1"/>
    <col min="6" max="6" width="53.5546875" style="20" customWidth="1"/>
    <col min="7" max="7" width="14.88671875" style="13" customWidth="1"/>
    <col min="8" max="8" width="15.109375" style="13" customWidth="1"/>
    <col min="9" max="16384" width="9.109375" style="13"/>
  </cols>
  <sheetData>
    <row r="1" spans="1:9" x14ac:dyDescent="0.3">
      <c r="A1" s="97" t="s">
        <v>50</v>
      </c>
      <c r="B1" s="97"/>
      <c r="C1" s="97"/>
      <c r="D1" s="97"/>
      <c r="E1" s="97"/>
      <c r="F1" s="97"/>
    </row>
    <row r="2" spans="1:9" ht="15" customHeight="1" x14ac:dyDescent="0.3">
      <c r="A2" s="98" t="s">
        <v>51</v>
      </c>
      <c r="B2" s="98"/>
      <c r="C2" s="98"/>
      <c r="D2" s="98"/>
      <c r="E2" s="98"/>
      <c r="F2" s="98"/>
    </row>
    <row r="3" spans="1:9" ht="15" thickBot="1" x14ac:dyDescent="0.35">
      <c r="A3" s="98"/>
      <c r="B3" s="98"/>
      <c r="C3" s="98"/>
      <c r="D3" s="98"/>
      <c r="E3" s="98"/>
      <c r="F3" s="98"/>
    </row>
    <row r="4" spans="1:9" s="1" customFormat="1" ht="35.25" customHeight="1" thickBot="1" x14ac:dyDescent="0.35">
      <c r="A4" s="21" t="s">
        <v>0</v>
      </c>
      <c r="B4" s="21" t="s">
        <v>1</v>
      </c>
      <c r="C4" s="21" t="s">
        <v>2</v>
      </c>
      <c r="D4" s="21" t="s">
        <v>3</v>
      </c>
      <c r="E4" s="22" t="s">
        <v>4</v>
      </c>
      <c r="F4" s="21" t="s">
        <v>5</v>
      </c>
    </row>
    <row r="5" spans="1:9" ht="21.6" customHeight="1" x14ac:dyDescent="0.3">
      <c r="A5" s="9">
        <v>1</v>
      </c>
      <c r="B5" s="29" t="s">
        <v>53</v>
      </c>
      <c r="C5" s="31" t="s">
        <v>23</v>
      </c>
      <c r="D5" s="34" t="s">
        <v>54</v>
      </c>
      <c r="E5" s="49">
        <v>60000</v>
      </c>
      <c r="F5" s="72" t="s">
        <v>46</v>
      </c>
      <c r="G5" s="74" t="s">
        <v>154</v>
      </c>
      <c r="H5" s="75">
        <f>SUM(E7,E12,E15,E17,E18,E19,E24,E25,E31,E29,E34,E39,E40,E41,E45,E46,E49,E51,E57,E65,E61,E68,E69,E73,E75)</f>
        <v>9105000</v>
      </c>
    </row>
    <row r="6" spans="1:9" ht="15.6" x14ac:dyDescent="0.25">
      <c r="A6" s="10">
        <v>2</v>
      </c>
      <c r="B6" s="28" t="s">
        <v>55</v>
      </c>
      <c r="C6" s="30" t="s">
        <v>23</v>
      </c>
      <c r="D6" s="24" t="s">
        <v>56</v>
      </c>
      <c r="E6" s="41">
        <v>60000</v>
      </c>
      <c r="F6" s="36" t="s">
        <v>41</v>
      </c>
      <c r="G6" s="74" t="s">
        <v>155</v>
      </c>
      <c r="H6" s="75">
        <f>SUM(E5,E6,E9,E10,E13,E16,E23,E27,E30,E32,E33,E35,E36,E44,E53,E54,E55,E58,E59,E60,E63,E66,E72)</f>
        <v>4160000</v>
      </c>
    </row>
    <row r="7" spans="1:9" ht="15.6" x14ac:dyDescent="0.3">
      <c r="A7" s="10">
        <v>3</v>
      </c>
      <c r="B7" s="28" t="s">
        <v>57</v>
      </c>
      <c r="C7" s="30" t="s">
        <v>23</v>
      </c>
      <c r="D7" s="24" t="s">
        <v>28</v>
      </c>
      <c r="E7" s="48"/>
      <c r="F7" s="63" t="s">
        <v>40</v>
      </c>
      <c r="G7" s="74" t="s">
        <v>156</v>
      </c>
      <c r="H7" s="75">
        <f>SUM(E4,E8,E11,E14,E20,E21,E22,E26,E28,E37,E38,E42,E43,E47,E48,E50,E52,E56,E62,E64,E67,E70,E71,E74,E76,E77)</f>
        <v>8075000</v>
      </c>
    </row>
    <row r="8" spans="1:9" ht="18" x14ac:dyDescent="0.3">
      <c r="A8" s="10">
        <v>4</v>
      </c>
      <c r="B8" s="23" t="s">
        <v>58</v>
      </c>
      <c r="C8" s="30" t="s">
        <v>23</v>
      </c>
      <c r="D8" s="24" t="s">
        <v>34</v>
      </c>
      <c r="E8" s="48"/>
      <c r="F8" s="63" t="s">
        <v>40</v>
      </c>
      <c r="G8" s="82" t="s">
        <v>163</v>
      </c>
      <c r="H8" s="83">
        <f>SUM(H5,H6,H7)</f>
        <v>21340000</v>
      </c>
    </row>
    <row r="9" spans="1:9" ht="16.2" customHeight="1" x14ac:dyDescent="0.3">
      <c r="A9" s="10">
        <v>5</v>
      </c>
      <c r="B9" s="23" t="s">
        <v>59</v>
      </c>
      <c r="C9" s="30" t="s">
        <v>23</v>
      </c>
      <c r="D9" s="24" t="s">
        <v>35</v>
      </c>
      <c r="E9" s="48"/>
      <c r="F9" s="63" t="s">
        <v>40</v>
      </c>
    </row>
    <row r="10" spans="1:9" ht="15.6" x14ac:dyDescent="0.25">
      <c r="A10" s="10">
        <v>6</v>
      </c>
      <c r="B10" s="23" t="s">
        <v>60</v>
      </c>
      <c r="C10" s="30" t="s">
        <v>23</v>
      </c>
      <c r="D10" s="24" t="s">
        <v>38</v>
      </c>
      <c r="E10" s="41">
        <v>50000</v>
      </c>
      <c r="F10" s="36" t="s">
        <v>142</v>
      </c>
    </row>
    <row r="11" spans="1:9" ht="15.6" x14ac:dyDescent="0.3">
      <c r="A11" s="10">
        <v>7</v>
      </c>
      <c r="B11" s="23" t="s">
        <v>61</v>
      </c>
      <c r="C11" s="30" t="s">
        <v>23</v>
      </c>
      <c r="D11" s="24" t="s">
        <v>62</v>
      </c>
      <c r="E11" s="48">
        <v>60000</v>
      </c>
      <c r="F11" s="50" t="s">
        <v>41</v>
      </c>
      <c r="I11" s="75"/>
    </row>
    <row r="12" spans="1:9" ht="15.6" x14ac:dyDescent="0.3">
      <c r="A12" s="10">
        <v>8</v>
      </c>
      <c r="B12" s="23" t="s">
        <v>63</v>
      </c>
      <c r="C12" s="30" t="s">
        <v>23</v>
      </c>
      <c r="D12" s="24" t="s">
        <v>36</v>
      </c>
      <c r="E12" s="48">
        <v>50000</v>
      </c>
      <c r="F12" s="52" t="s">
        <v>143</v>
      </c>
      <c r="G12" s="14"/>
    </row>
    <row r="13" spans="1:9" ht="15.6" x14ac:dyDescent="0.3">
      <c r="A13" s="10">
        <v>9</v>
      </c>
      <c r="B13" s="23" t="s">
        <v>64</v>
      </c>
      <c r="C13" s="30" t="s">
        <v>23</v>
      </c>
      <c r="D13" s="24" t="s">
        <v>65</v>
      </c>
      <c r="E13" s="48"/>
      <c r="F13" s="63" t="s">
        <v>40</v>
      </c>
    </row>
    <row r="14" spans="1:9" ht="15.6" x14ac:dyDescent="0.25">
      <c r="A14" s="10">
        <v>10</v>
      </c>
      <c r="B14" s="28" t="s">
        <v>66</v>
      </c>
      <c r="C14" s="30" t="s">
        <v>23</v>
      </c>
      <c r="D14" s="24" t="s">
        <v>67</v>
      </c>
      <c r="E14" s="41"/>
      <c r="F14" s="64" t="s">
        <v>40</v>
      </c>
    </row>
    <row r="15" spans="1:9" ht="15.6" x14ac:dyDescent="0.25">
      <c r="A15" s="10">
        <v>11</v>
      </c>
      <c r="B15" s="23" t="s">
        <v>68</v>
      </c>
      <c r="C15" s="30" t="s">
        <v>23</v>
      </c>
      <c r="D15" s="24" t="s">
        <v>30</v>
      </c>
      <c r="E15" s="41">
        <v>80000</v>
      </c>
      <c r="F15" s="36" t="s">
        <v>42</v>
      </c>
    </row>
    <row r="16" spans="1:9" ht="15.6" x14ac:dyDescent="0.3">
      <c r="A16" s="10">
        <v>12</v>
      </c>
      <c r="B16" s="23" t="s">
        <v>69</v>
      </c>
      <c r="C16" s="30" t="s">
        <v>23</v>
      </c>
      <c r="D16" s="24" t="s">
        <v>33</v>
      </c>
      <c r="E16" s="47"/>
      <c r="F16" s="63" t="s">
        <v>40</v>
      </c>
    </row>
    <row r="17" spans="1:8" ht="15.6" x14ac:dyDescent="0.25">
      <c r="A17" s="10">
        <v>13</v>
      </c>
      <c r="B17" s="23" t="s">
        <v>70</v>
      </c>
      <c r="C17" s="30" t="s">
        <v>23</v>
      </c>
      <c r="D17" s="24" t="s">
        <v>27</v>
      </c>
      <c r="E17" s="41">
        <v>55000</v>
      </c>
      <c r="F17" s="36" t="s">
        <v>144</v>
      </c>
    </row>
    <row r="18" spans="1:8" ht="15.6" x14ac:dyDescent="0.25">
      <c r="A18" s="10">
        <v>14</v>
      </c>
      <c r="B18" s="23" t="s">
        <v>71</v>
      </c>
      <c r="C18" s="30" t="s">
        <v>23</v>
      </c>
      <c r="D18" s="24" t="s">
        <v>27</v>
      </c>
      <c r="E18" s="41">
        <v>75000</v>
      </c>
      <c r="F18" s="36" t="s">
        <v>41</v>
      </c>
    </row>
    <row r="19" spans="1:8" ht="15.6" x14ac:dyDescent="0.25">
      <c r="A19" s="10">
        <v>15</v>
      </c>
      <c r="B19" s="28" t="s">
        <v>72</v>
      </c>
      <c r="C19" s="30" t="s">
        <v>23</v>
      </c>
      <c r="D19" s="24" t="s">
        <v>27</v>
      </c>
      <c r="E19" s="41">
        <v>100000</v>
      </c>
      <c r="F19" s="36" t="s">
        <v>41</v>
      </c>
    </row>
    <row r="20" spans="1:8" ht="15.6" x14ac:dyDescent="0.3">
      <c r="A20" s="12">
        <v>16</v>
      </c>
      <c r="B20" s="26" t="s">
        <v>73</v>
      </c>
      <c r="C20" s="30" t="s">
        <v>23</v>
      </c>
      <c r="D20" s="27" t="s">
        <v>74</v>
      </c>
      <c r="E20" s="48">
        <v>70000</v>
      </c>
      <c r="F20" s="50" t="s">
        <v>142</v>
      </c>
    </row>
    <row r="21" spans="1:8" ht="16.2" customHeight="1" x14ac:dyDescent="0.3">
      <c r="A21" s="10">
        <v>17</v>
      </c>
      <c r="B21" s="23" t="s">
        <v>75</v>
      </c>
      <c r="C21" s="30" t="s">
        <v>23</v>
      </c>
      <c r="D21" s="27" t="s">
        <v>76</v>
      </c>
      <c r="E21" s="48">
        <v>80000</v>
      </c>
      <c r="F21" s="50" t="s">
        <v>175</v>
      </c>
    </row>
    <row r="22" spans="1:8" ht="15.6" x14ac:dyDescent="0.3">
      <c r="A22" s="10">
        <v>18</v>
      </c>
      <c r="B22" s="28" t="s">
        <v>77</v>
      </c>
      <c r="C22" s="30" t="s">
        <v>23</v>
      </c>
      <c r="D22" s="27" t="s">
        <v>76</v>
      </c>
      <c r="E22" s="41">
        <v>70000</v>
      </c>
      <c r="F22" s="50" t="s">
        <v>49</v>
      </c>
    </row>
    <row r="23" spans="1:8" ht="15.6" x14ac:dyDescent="0.3">
      <c r="A23" s="10">
        <v>19</v>
      </c>
      <c r="B23" s="23" t="s">
        <v>78</v>
      </c>
      <c r="C23" s="30" t="s">
        <v>23</v>
      </c>
      <c r="D23" s="27" t="s">
        <v>79</v>
      </c>
      <c r="E23" s="48">
        <v>50000</v>
      </c>
      <c r="F23" s="50" t="s">
        <v>49</v>
      </c>
    </row>
    <row r="24" spans="1:8" ht="15.6" x14ac:dyDescent="0.3">
      <c r="A24" s="10">
        <v>20</v>
      </c>
      <c r="B24" s="28" t="s">
        <v>80</v>
      </c>
      <c r="C24" s="30" t="s">
        <v>23</v>
      </c>
      <c r="D24" s="27" t="s">
        <v>37</v>
      </c>
      <c r="E24" s="48">
        <v>85000</v>
      </c>
      <c r="F24" s="50" t="s">
        <v>144</v>
      </c>
    </row>
    <row r="25" spans="1:8" ht="16.2" thickBot="1" x14ac:dyDescent="0.3">
      <c r="A25" s="11">
        <v>21</v>
      </c>
      <c r="B25" s="39" t="s">
        <v>81</v>
      </c>
      <c r="C25" s="32" t="s">
        <v>23</v>
      </c>
      <c r="D25" s="25" t="s">
        <v>24</v>
      </c>
      <c r="E25" s="43">
        <v>230000</v>
      </c>
      <c r="F25" s="66" t="s">
        <v>47</v>
      </c>
    </row>
    <row r="26" spans="1:8" ht="15.6" x14ac:dyDescent="0.25">
      <c r="A26" s="65">
        <v>22</v>
      </c>
      <c r="B26" s="26" t="s">
        <v>82</v>
      </c>
      <c r="C26" s="33" t="s">
        <v>52</v>
      </c>
      <c r="D26" s="27" t="s">
        <v>83</v>
      </c>
      <c r="E26" s="42">
        <v>400000</v>
      </c>
      <c r="F26" s="68" t="s">
        <v>145</v>
      </c>
    </row>
    <row r="27" spans="1:8" ht="15.6" x14ac:dyDescent="0.3">
      <c r="A27" s="65">
        <v>23</v>
      </c>
      <c r="B27" s="26" t="s">
        <v>84</v>
      </c>
      <c r="C27" s="33" t="s">
        <v>19</v>
      </c>
      <c r="D27" s="27" t="s">
        <v>56</v>
      </c>
      <c r="E27" s="51">
        <v>100000</v>
      </c>
      <c r="F27" s="67" t="s">
        <v>48</v>
      </c>
    </row>
    <row r="28" spans="1:8" ht="16.2" customHeight="1" x14ac:dyDescent="0.3">
      <c r="A28" s="10">
        <v>24</v>
      </c>
      <c r="B28" s="28" t="s">
        <v>85</v>
      </c>
      <c r="C28" s="33" t="s">
        <v>19</v>
      </c>
      <c r="D28" s="24" t="s">
        <v>86</v>
      </c>
      <c r="E28" s="48">
        <v>75000</v>
      </c>
      <c r="F28" s="50" t="s">
        <v>174</v>
      </c>
    </row>
    <row r="29" spans="1:8" ht="15.6" x14ac:dyDescent="0.3">
      <c r="A29" s="10">
        <v>25</v>
      </c>
      <c r="B29" s="28" t="s">
        <v>87</v>
      </c>
      <c r="C29" s="33" t="s">
        <v>19</v>
      </c>
      <c r="D29" s="24" t="s">
        <v>22</v>
      </c>
      <c r="E29" s="48">
        <v>500000</v>
      </c>
      <c r="F29" s="50" t="s">
        <v>146</v>
      </c>
    </row>
    <row r="30" spans="1:8" ht="15.6" x14ac:dyDescent="0.3">
      <c r="A30" s="10">
        <v>26</v>
      </c>
      <c r="B30" s="23" t="s">
        <v>88</v>
      </c>
      <c r="C30" s="33" t="s">
        <v>19</v>
      </c>
      <c r="D30" s="24" t="s">
        <v>22</v>
      </c>
      <c r="E30" s="48">
        <v>410000</v>
      </c>
      <c r="F30" s="50" t="s">
        <v>147</v>
      </c>
    </row>
    <row r="31" spans="1:8" ht="15.6" x14ac:dyDescent="0.25">
      <c r="A31" s="12">
        <v>27</v>
      </c>
      <c r="B31" s="26" t="s">
        <v>89</v>
      </c>
      <c r="C31" s="33" t="s">
        <v>19</v>
      </c>
      <c r="D31" s="27" t="s">
        <v>26</v>
      </c>
      <c r="E31" s="41">
        <v>70000</v>
      </c>
      <c r="F31" s="37" t="s">
        <v>162</v>
      </c>
    </row>
    <row r="32" spans="1:8" ht="15.6" x14ac:dyDescent="0.3">
      <c r="A32" s="10">
        <v>28</v>
      </c>
      <c r="B32" s="23" t="s">
        <v>90</v>
      </c>
      <c r="C32" s="30" t="s">
        <v>19</v>
      </c>
      <c r="D32" s="24" t="s">
        <v>35</v>
      </c>
      <c r="E32" s="41">
        <v>100000</v>
      </c>
      <c r="F32" s="52" t="s">
        <v>48</v>
      </c>
      <c r="H32" s="14"/>
    </row>
    <row r="33" spans="1:8" ht="15.6" x14ac:dyDescent="0.25">
      <c r="A33" s="10">
        <v>29</v>
      </c>
      <c r="B33" s="28" t="s">
        <v>91</v>
      </c>
      <c r="C33" s="30" t="s">
        <v>19</v>
      </c>
      <c r="D33" s="24" t="s">
        <v>38</v>
      </c>
      <c r="E33" s="41">
        <v>180000</v>
      </c>
      <c r="F33" s="36" t="s">
        <v>148</v>
      </c>
    </row>
    <row r="34" spans="1:8" ht="15.6" x14ac:dyDescent="0.25">
      <c r="A34" s="10">
        <v>30</v>
      </c>
      <c r="B34" s="28" t="s">
        <v>92</v>
      </c>
      <c r="C34" s="30" t="s">
        <v>19</v>
      </c>
      <c r="D34" s="35" t="s">
        <v>93</v>
      </c>
      <c r="E34" s="41">
        <v>230000</v>
      </c>
      <c r="F34" s="36" t="s">
        <v>149</v>
      </c>
    </row>
    <row r="35" spans="1:8" ht="15.6" x14ac:dyDescent="0.3">
      <c r="A35" s="10">
        <v>31</v>
      </c>
      <c r="B35" s="23" t="s">
        <v>94</v>
      </c>
      <c r="C35" s="30" t="s">
        <v>19</v>
      </c>
      <c r="D35" s="24" t="s">
        <v>65</v>
      </c>
      <c r="E35" s="48">
        <v>80000</v>
      </c>
      <c r="F35" s="50" t="s">
        <v>150</v>
      </c>
    </row>
    <row r="36" spans="1:8" ht="15.6" x14ac:dyDescent="0.25">
      <c r="A36" s="12">
        <v>32</v>
      </c>
      <c r="B36" s="26" t="s">
        <v>95</v>
      </c>
      <c r="C36" s="30" t="s">
        <v>19</v>
      </c>
      <c r="D36" s="27" t="s">
        <v>65</v>
      </c>
      <c r="E36" s="41">
        <v>270000</v>
      </c>
      <c r="F36" s="38" t="s">
        <v>145</v>
      </c>
    </row>
    <row r="37" spans="1:8" ht="15.6" x14ac:dyDescent="0.25">
      <c r="A37" s="10">
        <v>33</v>
      </c>
      <c r="B37" s="23" t="s">
        <v>96</v>
      </c>
      <c r="C37" s="30" t="s">
        <v>19</v>
      </c>
      <c r="D37" s="24" t="s">
        <v>67</v>
      </c>
      <c r="E37" s="41"/>
      <c r="F37" s="64" t="s">
        <v>40</v>
      </c>
    </row>
    <row r="38" spans="1:8" ht="15.6" x14ac:dyDescent="0.25">
      <c r="A38" s="10">
        <v>34</v>
      </c>
      <c r="B38" s="23" t="s">
        <v>97</v>
      </c>
      <c r="C38" s="30" t="s">
        <v>19</v>
      </c>
      <c r="D38" s="24" t="s">
        <v>67</v>
      </c>
      <c r="E38" s="41">
        <v>120000</v>
      </c>
      <c r="F38" s="73" t="s">
        <v>151</v>
      </c>
    </row>
    <row r="39" spans="1:8" ht="15.6" x14ac:dyDescent="0.25">
      <c r="A39" s="12">
        <v>35</v>
      </c>
      <c r="B39" s="26" t="s">
        <v>98</v>
      </c>
      <c r="C39" s="30" t="s">
        <v>19</v>
      </c>
      <c r="D39" s="27" t="s">
        <v>30</v>
      </c>
      <c r="E39" s="41">
        <v>240000</v>
      </c>
      <c r="F39" s="38" t="s">
        <v>144</v>
      </c>
    </row>
    <row r="40" spans="1:8" ht="15.6" x14ac:dyDescent="0.3">
      <c r="A40" s="10">
        <v>36</v>
      </c>
      <c r="B40" s="23" t="s">
        <v>99</v>
      </c>
      <c r="C40" s="30" t="s">
        <v>19</v>
      </c>
      <c r="D40" s="24" t="s">
        <v>30</v>
      </c>
      <c r="E40" s="48">
        <v>380000</v>
      </c>
      <c r="F40" s="50" t="s">
        <v>47</v>
      </c>
    </row>
    <row r="41" spans="1:8" ht="15.6" x14ac:dyDescent="0.25">
      <c r="A41" s="12">
        <v>37</v>
      </c>
      <c r="B41" s="28" t="s">
        <v>100</v>
      </c>
      <c r="C41" s="30" t="s">
        <v>19</v>
      </c>
      <c r="D41" s="27" t="s">
        <v>27</v>
      </c>
      <c r="E41" s="41"/>
      <c r="F41" s="64" t="s">
        <v>40</v>
      </c>
    </row>
    <row r="42" spans="1:8" ht="15.6" x14ac:dyDescent="0.25">
      <c r="A42" s="10">
        <v>38</v>
      </c>
      <c r="B42" s="45" t="s">
        <v>101</v>
      </c>
      <c r="C42" s="30" t="s">
        <v>19</v>
      </c>
      <c r="D42" s="24" t="s">
        <v>74</v>
      </c>
      <c r="E42" s="41">
        <v>300000</v>
      </c>
      <c r="F42" s="44" t="s">
        <v>45</v>
      </c>
    </row>
    <row r="43" spans="1:8" ht="15.6" x14ac:dyDescent="0.25">
      <c r="A43" s="12">
        <v>39</v>
      </c>
      <c r="B43" s="45" t="s">
        <v>102</v>
      </c>
      <c r="C43" s="30" t="s">
        <v>19</v>
      </c>
      <c r="D43" s="27" t="s">
        <v>74</v>
      </c>
      <c r="E43" s="41">
        <v>290000</v>
      </c>
      <c r="F43" s="44" t="s">
        <v>152</v>
      </c>
    </row>
    <row r="44" spans="1:8" ht="18" customHeight="1" x14ac:dyDescent="0.25">
      <c r="A44" s="10">
        <v>40</v>
      </c>
      <c r="B44" s="28" t="s">
        <v>103</v>
      </c>
      <c r="C44" s="30" t="s">
        <v>19</v>
      </c>
      <c r="D44" s="24" t="s">
        <v>79</v>
      </c>
      <c r="E44" s="41"/>
      <c r="F44" s="64" t="s">
        <v>40</v>
      </c>
    </row>
    <row r="45" spans="1:8" ht="15.6" x14ac:dyDescent="0.25">
      <c r="A45" s="12">
        <v>41</v>
      </c>
      <c r="B45" s="26" t="s">
        <v>104</v>
      </c>
      <c r="C45" s="33" t="s">
        <v>19</v>
      </c>
      <c r="D45" s="27" t="s">
        <v>24</v>
      </c>
      <c r="E45" s="42">
        <v>170000</v>
      </c>
      <c r="F45" s="37" t="s">
        <v>153</v>
      </c>
      <c r="H45" s="14"/>
    </row>
    <row r="46" spans="1:8" ht="15.6" x14ac:dyDescent="0.3">
      <c r="A46" s="10">
        <v>42</v>
      </c>
      <c r="B46" s="23" t="s">
        <v>105</v>
      </c>
      <c r="C46" s="30" t="s">
        <v>19</v>
      </c>
      <c r="D46" s="24" t="s">
        <v>24</v>
      </c>
      <c r="E46" s="41">
        <v>200000</v>
      </c>
      <c r="F46" s="52" t="s">
        <v>157</v>
      </c>
      <c r="H46" s="14"/>
    </row>
    <row r="47" spans="1:8" ht="15.6" x14ac:dyDescent="0.25">
      <c r="A47" s="10">
        <v>43</v>
      </c>
      <c r="B47" s="23" t="s">
        <v>106</v>
      </c>
      <c r="C47" s="30" t="s">
        <v>19</v>
      </c>
      <c r="D47" s="24" t="s">
        <v>107</v>
      </c>
      <c r="E47" s="41">
        <v>160000</v>
      </c>
      <c r="F47" s="36" t="s">
        <v>42</v>
      </c>
    </row>
    <row r="48" spans="1:8" ht="15.6" x14ac:dyDescent="0.25">
      <c r="A48" s="10">
        <v>44</v>
      </c>
      <c r="B48" s="23" t="s">
        <v>108</v>
      </c>
      <c r="C48" s="30" t="s">
        <v>19</v>
      </c>
      <c r="D48" s="24" t="s">
        <v>107</v>
      </c>
      <c r="E48" s="41">
        <v>220000</v>
      </c>
      <c r="F48" s="36" t="s">
        <v>41</v>
      </c>
    </row>
    <row r="49" spans="1:6" ht="15.6" x14ac:dyDescent="0.25">
      <c r="A49" s="12">
        <v>45</v>
      </c>
      <c r="B49" s="26" t="s">
        <v>109</v>
      </c>
      <c r="C49" s="33" t="s">
        <v>19</v>
      </c>
      <c r="D49" s="27" t="s">
        <v>29</v>
      </c>
      <c r="E49" s="42">
        <v>270000</v>
      </c>
      <c r="F49" s="69" t="s">
        <v>158</v>
      </c>
    </row>
    <row r="50" spans="1:6" ht="16.2" thickBot="1" x14ac:dyDescent="0.3">
      <c r="A50" s="56">
        <v>46</v>
      </c>
      <c r="B50" s="57" t="s">
        <v>110</v>
      </c>
      <c r="C50" s="30" t="s">
        <v>19</v>
      </c>
      <c r="D50" s="46" t="s">
        <v>111</v>
      </c>
      <c r="E50" s="43">
        <v>550000</v>
      </c>
      <c r="F50" s="58" t="s">
        <v>159</v>
      </c>
    </row>
    <row r="51" spans="1:6" ht="15.6" x14ac:dyDescent="0.25">
      <c r="A51" s="9">
        <v>47</v>
      </c>
      <c r="B51" s="29" t="s">
        <v>112</v>
      </c>
      <c r="C51" s="31" t="s">
        <v>20</v>
      </c>
      <c r="D51" s="34" t="s">
        <v>28</v>
      </c>
      <c r="E51" s="54">
        <v>140000</v>
      </c>
      <c r="F51" s="55" t="s">
        <v>41</v>
      </c>
    </row>
    <row r="52" spans="1:6" ht="15.6" x14ac:dyDescent="0.25">
      <c r="A52" s="10">
        <v>48</v>
      </c>
      <c r="B52" s="23" t="s">
        <v>113</v>
      </c>
      <c r="C52" s="30" t="s">
        <v>20</v>
      </c>
      <c r="D52" s="24" t="s">
        <v>34</v>
      </c>
      <c r="E52" s="41">
        <v>150000</v>
      </c>
      <c r="F52" s="36" t="s">
        <v>160</v>
      </c>
    </row>
    <row r="53" spans="1:6" ht="15.6" x14ac:dyDescent="0.25">
      <c r="A53" s="10">
        <v>49</v>
      </c>
      <c r="B53" s="23" t="s">
        <v>114</v>
      </c>
      <c r="C53" s="30" t="s">
        <v>20</v>
      </c>
      <c r="D53" s="24" t="s">
        <v>35</v>
      </c>
      <c r="E53" s="41"/>
      <c r="F53" s="64" t="s">
        <v>40</v>
      </c>
    </row>
    <row r="54" spans="1:6" ht="15.6" x14ac:dyDescent="0.25">
      <c r="A54" s="10">
        <v>50</v>
      </c>
      <c r="B54" s="23" t="s">
        <v>115</v>
      </c>
      <c r="C54" s="30" t="s">
        <v>20</v>
      </c>
      <c r="D54" s="24" t="s">
        <v>35</v>
      </c>
      <c r="E54" s="41">
        <v>230000</v>
      </c>
      <c r="F54" s="36" t="s">
        <v>43</v>
      </c>
    </row>
    <row r="55" spans="1:6" ht="15.6" x14ac:dyDescent="0.3">
      <c r="A55" s="12">
        <v>51</v>
      </c>
      <c r="B55" s="40" t="s">
        <v>116</v>
      </c>
      <c r="C55" s="33" t="s">
        <v>20</v>
      </c>
      <c r="D55" s="27" t="s">
        <v>65</v>
      </c>
      <c r="E55" s="42">
        <v>150000</v>
      </c>
      <c r="F55" s="62" t="s">
        <v>49</v>
      </c>
    </row>
    <row r="56" spans="1:6" ht="15.6" x14ac:dyDescent="0.25">
      <c r="A56" s="76">
        <v>52</v>
      </c>
      <c r="B56" s="77" t="s">
        <v>117</v>
      </c>
      <c r="C56" s="78" t="s">
        <v>20</v>
      </c>
      <c r="D56" s="79" t="s">
        <v>67</v>
      </c>
      <c r="E56" s="80"/>
      <c r="F56" s="81" t="s">
        <v>161</v>
      </c>
    </row>
    <row r="57" spans="1:6" ht="15.6" x14ac:dyDescent="0.25">
      <c r="A57" s="12">
        <v>53</v>
      </c>
      <c r="B57" s="28" t="s">
        <v>118</v>
      </c>
      <c r="C57" s="30" t="s">
        <v>20</v>
      </c>
      <c r="D57" s="24" t="s">
        <v>27</v>
      </c>
      <c r="E57" s="41">
        <v>600000</v>
      </c>
      <c r="F57" s="44" t="s">
        <v>147</v>
      </c>
    </row>
    <row r="58" spans="1:6" ht="15.6" x14ac:dyDescent="0.3">
      <c r="A58" s="10">
        <v>54</v>
      </c>
      <c r="B58" s="23" t="s">
        <v>119</v>
      </c>
      <c r="C58" s="30" t="s">
        <v>20</v>
      </c>
      <c r="D58" s="24" t="s">
        <v>120</v>
      </c>
      <c r="E58" s="41">
        <v>250000</v>
      </c>
      <c r="F58" s="52" t="s">
        <v>167</v>
      </c>
    </row>
    <row r="59" spans="1:6" ht="16.2" thickBot="1" x14ac:dyDescent="0.35">
      <c r="A59" s="11">
        <v>55</v>
      </c>
      <c r="B59" s="39" t="s">
        <v>121</v>
      </c>
      <c r="C59" s="32" t="s">
        <v>20</v>
      </c>
      <c r="D59" s="25" t="s">
        <v>79</v>
      </c>
      <c r="E59" s="43">
        <v>120000</v>
      </c>
      <c r="F59" s="70" t="s">
        <v>162</v>
      </c>
    </row>
    <row r="60" spans="1:6" ht="15.6" x14ac:dyDescent="0.25">
      <c r="A60" s="12">
        <v>56</v>
      </c>
      <c r="B60" s="59" t="s">
        <v>122</v>
      </c>
      <c r="C60" s="30" t="s">
        <v>21</v>
      </c>
      <c r="D60" s="27" t="s">
        <v>56</v>
      </c>
      <c r="E60" s="42">
        <v>610000</v>
      </c>
      <c r="F60" s="60" t="s">
        <v>47</v>
      </c>
    </row>
    <row r="61" spans="1:6" ht="15.6" x14ac:dyDescent="0.25">
      <c r="A61" s="12">
        <v>57</v>
      </c>
      <c r="B61" s="71" t="s">
        <v>123</v>
      </c>
      <c r="C61" s="30" t="s">
        <v>21</v>
      </c>
      <c r="D61" s="24" t="s">
        <v>25</v>
      </c>
      <c r="E61" s="41">
        <v>370000</v>
      </c>
      <c r="F61" s="44" t="s">
        <v>160</v>
      </c>
    </row>
    <row r="62" spans="1:6" ht="15.6" x14ac:dyDescent="0.25">
      <c r="A62" s="12">
        <v>58</v>
      </c>
      <c r="B62" s="59" t="s">
        <v>124</v>
      </c>
      <c r="C62" s="30" t="s">
        <v>21</v>
      </c>
      <c r="D62" s="27" t="s">
        <v>125</v>
      </c>
      <c r="E62" s="42">
        <v>730000</v>
      </c>
      <c r="F62" s="60" t="s">
        <v>164</v>
      </c>
    </row>
    <row r="63" spans="1:6" ht="15.6" x14ac:dyDescent="0.25">
      <c r="A63" s="12">
        <v>59</v>
      </c>
      <c r="B63" s="45" t="s">
        <v>126</v>
      </c>
      <c r="C63" s="30" t="s">
        <v>21</v>
      </c>
      <c r="D63" s="24" t="s">
        <v>38</v>
      </c>
      <c r="E63" s="41">
        <v>650000</v>
      </c>
      <c r="F63" s="44" t="s">
        <v>165</v>
      </c>
    </row>
    <row r="64" spans="1:6" ht="15.6" x14ac:dyDescent="0.25">
      <c r="A64" s="10">
        <v>60</v>
      </c>
      <c r="B64" s="45" t="s">
        <v>127</v>
      </c>
      <c r="C64" s="30" t="s">
        <v>21</v>
      </c>
      <c r="D64" s="24" t="s">
        <v>62</v>
      </c>
      <c r="E64" s="41">
        <v>700000</v>
      </c>
      <c r="F64" s="44" t="s">
        <v>166</v>
      </c>
    </row>
    <row r="65" spans="1:8" ht="15.6" x14ac:dyDescent="0.25">
      <c r="A65" s="12">
        <v>61</v>
      </c>
      <c r="B65" s="45" t="s">
        <v>128</v>
      </c>
      <c r="C65" s="30" t="s">
        <v>21</v>
      </c>
      <c r="D65" s="53" t="s">
        <v>30</v>
      </c>
      <c r="E65" s="61">
        <v>860000</v>
      </c>
      <c r="F65" s="44" t="s">
        <v>167</v>
      </c>
    </row>
    <row r="66" spans="1:8" ht="15.6" x14ac:dyDescent="0.25">
      <c r="A66" s="10">
        <v>62</v>
      </c>
      <c r="B66" s="45" t="s">
        <v>129</v>
      </c>
      <c r="C66" s="30" t="s">
        <v>21</v>
      </c>
      <c r="D66" s="53" t="s">
        <v>65</v>
      </c>
      <c r="E66" s="61">
        <v>390000</v>
      </c>
      <c r="F66" s="44" t="s">
        <v>168</v>
      </c>
    </row>
    <row r="67" spans="1:8" ht="15.6" x14ac:dyDescent="0.25">
      <c r="A67" s="12">
        <v>63</v>
      </c>
      <c r="B67" s="45" t="s">
        <v>130</v>
      </c>
      <c r="C67" s="30" t="s">
        <v>21</v>
      </c>
      <c r="D67" s="53" t="s">
        <v>67</v>
      </c>
      <c r="E67" s="61">
        <v>300000</v>
      </c>
      <c r="F67" s="44" t="s">
        <v>169</v>
      </c>
    </row>
    <row r="68" spans="1:8" ht="15.6" x14ac:dyDescent="0.25">
      <c r="A68" s="10">
        <v>64</v>
      </c>
      <c r="B68" s="45" t="s">
        <v>131</v>
      </c>
      <c r="C68" s="30" t="s">
        <v>21</v>
      </c>
      <c r="D68" s="53" t="s">
        <v>27</v>
      </c>
      <c r="E68" s="61">
        <v>850000</v>
      </c>
      <c r="F68" s="44" t="s">
        <v>44</v>
      </c>
    </row>
    <row r="69" spans="1:8" ht="15.6" x14ac:dyDescent="0.25">
      <c r="A69" s="12">
        <v>65</v>
      </c>
      <c r="B69" s="45" t="s">
        <v>132</v>
      </c>
      <c r="C69" s="30" t="s">
        <v>21</v>
      </c>
      <c r="D69" s="53" t="s">
        <v>27</v>
      </c>
      <c r="E69" s="61">
        <v>1100000</v>
      </c>
      <c r="F69" s="44" t="s">
        <v>164</v>
      </c>
    </row>
    <row r="70" spans="1:8" ht="15.6" x14ac:dyDescent="0.25">
      <c r="A70" s="10">
        <v>66</v>
      </c>
      <c r="B70" s="45" t="s">
        <v>133</v>
      </c>
      <c r="C70" s="30" t="s">
        <v>21</v>
      </c>
      <c r="D70" s="53" t="s">
        <v>74</v>
      </c>
      <c r="E70" s="61">
        <v>600000</v>
      </c>
      <c r="F70" s="44" t="s">
        <v>47</v>
      </c>
    </row>
    <row r="71" spans="1:8" ht="15.6" x14ac:dyDescent="0.25">
      <c r="A71" s="12">
        <v>67</v>
      </c>
      <c r="B71" s="45" t="s">
        <v>134</v>
      </c>
      <c r="C71" s="30" t="s">
        <v>21</v>
      </c>
      <c r="D71" s="53" t="s">
        <v>135</v>
      </c>
      <c r="E71" s="61"/>
      <c r="F71" s="84" t="s">
        <v>40</v>
      </c>
    </row>
    <row r="72" spans="1:8" ht="15.6" x14ac:dyDescent="0.3">
      <c r="A72" s="10">
        <v>68</v>
      </c>
      <c r="B72" s="45" t="s">
        <v>136</v>
      </c>
      <c r="C72" s="30" t="s">
        <v>21</v>
      </c>
      <c r="D72" s="24" t="s">
        <v>79</v>
      </c>
      <c r="E72" s="48">
        <v>400000</v>
      </c>
      <c r="F72" s="50" t="s">
        <v>170</v>
      </c>
    </row>
    <row r="73" spans="1:8" ht="15.6" x14ac:dyDescent="0.25">
      <c r="A73" s="12">
        <v>69</v>
      </c>
      <c r="B73" s="23" t="s">
        <v>137</v>
      </c>
      <c r="C73" s="30" t="s">
        <v>21</v>
      </c>
      <c r="D73" s="24" t="s">
        <v>24</v>
      </c>
      <c r="E73" s="41">
        <v>1600000</v>
      </c>
      <c r="F73" s="36" t="s">
        <v>171</v>
      </c>
    </row>
    <row r="74" spans="1:8" ht="15.6" x14ac:dyDescent="0.25">
      <c r="A74" s="10">
        <v>70</v>
      </c>
      <c r="B74" s="28" t="s">
        <v>138</v>
      </c>
      <c r="C74" s="30" t="s">
        <v>21</v>
      </c>
      <c r="D74" s="35" t="s">
        <v>107</v>
      </c>
      <c r="E74" s="41">
        <v>300000</v>
      </c>
      <c r="F74" s="36" t="s">
        <v>157</v>
      </c>
    </row>
    <row r="75" spans="1:8" ht="15.6" x14ac:dyDescent="0.25">
      <c r="A75" s="12">
        <v>71</v>
      </c>
      <c r="B75" s="28" t="s">
        <v>139</v>
      </c>
      <c r="C75" s="30" t="s">
        <v>21</v>
      </c>
      <c r="D75" s="35" t="s">
        <v>29</v>
      </c>
      <c r="E75" s="41">
        <v>850000</v>
      </c>
      <c r="F75" s="36" t="s">
        <v>149</v>
      </c>
      <c r="G75" s="14"/>
      <c r="H75" s="14"/>
    </row>
    <row r="76" spans="1:8" ht="15.6" x14ac:dyDescent="0.25">
      <c r="A76" s="10">
        <v>72</v>
      </c>
      <c r="B76" s="28" t="s">
        <v>140</v>
      </c>
      <c r="C76" s="30" t="s">
        <v>21</v>
      </c>
      <c r="D76" s="35" t="s">
        <v>111</v>
      </c>
      <c r="E76" s="41">
        <v>1200000</v>
      </c>
      <c r="F76" s="36" t="s">
        <v>146</v>
      </c>
    </row>
    <row r="77" spans="1:8" ht="15.6" x14ac:dyDescent="0.25">
      <c r="A77" s="12">
        <v>73</v>
      </c>
      <c r="B77" s="28" t="s">
        <v>141</v>
      </c>
      <c r="C77" s="30" t="s">
        <v>21</v>
      </c>
      <c r="D77" s="35" t="s">
        <v>111</v>
      </c>
      <c r="E77" s="41">
        <v>1700000</v>
      </c>
      <c r="F77" s="36" t="s">
        <v>172</v>
      </c>
    </row>
    <row r="78" spans="1:8" ht="15" thickBot="1" x14ac:dyDescent="0.35">
      <c r="A78" s="2"/>
      <c r="B78" s="15"/>
      <c r="C78" s="16"/>
      <c r="D78" s="16"/>
      <c r="E78" s="3"/>
      <c r="F78" s="4"/>
    </row>
    <row r="79" spans="1:8" ht="15" customHeight="1" x14ac:dyDescent="0.3">
      <c r="A79" s="99" t="s">
        <v>6</v>
      </c>
      <c r="B79" s="100"/>
      <c r="C79" s="100"/>
      <c r="D79" s="100"/>
      <c r="E79" s="101"/>
      <c r="F79" s="17">
        <f>COUNT(E5:E77)</f>
        <v>61</v>
      </c>
    </row>
    <row r="80" spans="1:8" ht="15" customHeight="1" x14ac:dyDescent="0.3">
      <c r="A80" s="91" t="s">
        <v>7</v>
      </c>
      <c r="B80" s="92"/>
      <c r="C80" s="92"/>
      <c r="D80" s="92"/>
      <c r="E80" s="93"/>
      <c r="F80" s="18">
        <f>COUNTBLANK(Tablo110[SATIŞ FİYATI])</f>
        <v>12</v>
      </c>
    </row>
    <row r="81" spans="1:6" ht="15" customHeight="1" x14ac:dyDescent="0.3">
      <c r="A81" s="91" t="s">
        <v>8</v>
      </c>
      <c r="B81" s="92"/>
      <c r="C81" s="92"/>
      <c r="D81" s="92"/>
      <c r="E81" s="93"/>
      <c r="F81" s="5">
        <f>LARGE(E5:E77,1)</f>
        <v>1700000</v>
      </c>
    </row>
    <row r="82" spans="1:6" ht="15" customHeight="1" x14ac:dyDescent="0.3">
      <c r="A82" s="91" t="s">
        <v>9</v>
      </c>
      <c r="B82" s="92"/>
      <c r="C82" s="92"/>
      <c r="D82" s="92"/>
      <c r="E82" s="93"/>
      <c r="F82" s="5">
        <f>SMALL(E5:E77,1)</f>
        <v>50000</v>
      </c>
    </row>
    <row r="83" spans="1:6" ht="15" customHeight="1" x14ac:dyDescent="0.3">
      <c r="A83" s="91" t="s">
        <v>31</v>
      </c>
      <c r="B83" s="92"/>
      <c r="C83" s="92"/>
      <c r="D83" s="92"/>
      <c r="E83" s="93"/>
      <c r="F83" s="5">
        <f>SUM(E5:E77)</f>
        <v>21340000</v>
      </c>
    </row>
    <row r="84" spans="1:6" ht="15" customHeight="1" x14ac:dyDescent="0.3">
      <c r="A84" s="91" t="s">
        <v>10</v>
      </c>
      <c r="B84" s="92"/>
      <c r="C84" s="92"/>
      <c r="D84" s="92"/>
      <c r="E84" s="93"/>
      <c r="F84" s="5">
        <f>AVERAGE(E5:E77)</f>
        <v>349836.06557377049</v>
      </c>
    </row>
    <row r="85" spans="1:6" ht="15" customHeight="1" x14ac:dyDescent="0.3">
      <c r="A85" s="94" t="s">
        <v>11</v>
      </c>
      <c r="B85" s="95"/>
      <c r="C85" s="95"/>
      <c r="D85" s="95"/>
      <c r="E85" s="96"/>
      <c r="F85" s="6">
        <f>SUM(E5:E25)</f>
        <v>1175000</v>
      </c>
    </row>
    <row r="86" spans="1:6" ht="15" customHeight="1" x14ac:dyDescent="0.3">
      <c r="A86" s="94" t="s">
        <v>12</v>
      </c>
      <c r="B86" s="95"/>
      <c r="C86" s="95"/>
      <c r="D86" s="95"/>
      <c r="E86" s="96"/>
      <c r="F86" s="6">
        <f>SUM(E26:E50)</f>
        <v>5315000</v>
      </c>
    </row>
    <row r="87" spans="1:6" ht="15" hidden="1" customHeight="1" x14ac:dyDescent="0.3">
      <c r="A87" s="94" t="s">
        <v>39</v>
      </c>
      <c r="B87" s="95"/>
      <c r="C87" s="95"/>
      <c r="D87" s="95"/>
      <c r="E87" s="96"/>
      <c r="F87" s="6">
        <f>SUM(E49:E50)</f>
        <v>820000</v>
      </c>
    </row>
    <row r="88" spans="1:6" ht="15" customHeight="1" x14ac:dyDescent="0.3">
      <c r="A88" s="94" t="s">
        <v>13</v>
      </c>
      <c r="B88" s="95"/>
      <c r="C88" s="95"/>
      <c r="D88" s="95"/>
      <c r="E88" s="96"/>
      <c r="F88" s="6">
        <f>SUM(E51:E59)</f>
        <v>1640000</v>
      </c>
    </row>
    <row r="89" spans="1:6" ht="15" customHeight="1" x14ac:dyDescent="0.3">
      <c r="A89" s="94" t="s">
        <v>14</v>
      </c>
      <c r="B89" s="95"/>
      <c r="C89" s="95"/>
      <c r="D89" s="95"/>
      <c r="E89" s="96"/>
      <c r="F89" s="6">
        <f>SUM(E60:E77)</f>
        <v>13210000</v>
      </c>
    </row>
    <row r="90" spans="1:6" ht="15" customHeight="1" x14ac:dyDescent="0.3">
      <c r="A90" s="85" t="s">
        <v>15</v>
      </c>
      <c r="B90" s="86"/>
      <c r="C90" s="86"/>
      <c r="D90" s="86"/>
      <c r="E90" s="87"/>
      <c r="F90" s="7">
        <f>AVERAGE(E5:E25)</f>
        <v>78333.333333333328</v>
      </c>
    </row>
    <row r="91" spans="1:6" ht="15" customHeight="1" x14ac:dyDescent="0.3">
      <c r="A91" s="85" t="s">
        <v>16</v>
      </c>
      <c r="B91" s="86"/>
      <c r="C91" s="86"/>
      <c r="D91" s="86"/>
      <c r="E91" s="87"/>
      <c r="F91" s="7">
        <f>AVERAGE(E26:E50)</f>
        <v>241590.90909090909</v>
      </c>
    </row>
    <row r="92" spans="1:6" ht="15" customHeight="1" x14ac:dyDescent="0.3">
      <c r="A92" s="85" t="s">
        <v>17</v>
      </c>
      <c r="B92" s="86"/>
      <c r="C92" s="86"/>
      <c r="D92" s="86"/>
      <c r="E92" s="87"/>
      <c r="F92" s="7">
        <f>AVERAGE(E51:E59)</f>
        <v>234285.71428571429</v>
      </c>
    </row>
    <row r="93" spans="1:6" ht="15.75" customHeight="1" thickBot="1" x14ac:dyDescent="0.35">
      <c r="A93" s="88" t="s">
        <v>18</v>
      </c>
      <c r="B93" s="89"/>
      <c r="C93" s="89"/>
      <c r="D93" s="89"/>
      <c r="E93" s="90"/>
      <c r="F93" s="8">
        <f>AVERAGE(E60:E77)</f>
        <v>777058.82352941181</v>
      </c>
    </row>
    <row r="94" spans="1:6" x14ac:dyDescent="0.3">
      <c r="B94" s="74" t="s">
        <v>173</v>
      </c>
      <c r="C94" s="74" t="s">
        <v>32</v>
      </c>
    </row>
  </sheetData>
  <mergeCells count="17">
    <mergeCell ref="A82:E82"/>
    <mergeCell ref="A1:F1"/>
    <mergeCell ref="A2:F3"/>
    <mergeCell ref="A79:E79"/>
    <mergeCell ref="A80:E80"/>
    <mergeCell ref="A81:E81"/>
    <mergeCell ref="A90:E90"/>
    <mergeCell ref="A91:E91"/>
    <mergeCell ref="A92:E92"/>
    <mergeCell ref="A93:E93"/>
    <mergeCell ref="A83:E83"/>
    <mergeCell ref="A84:E84"/>
    <mergeCell ref="A85:E85"/>
    <mergeCell ref="A86:E86"/>
    <mergeCell ref="A88:E88"/>
    <mergeCell ref="A89:E89"/>
    <mergeCell ref="A87:E87"/>
  </mergeCells>
  <pageMargins left="1.1023622047244095" right="0.39370078740157483" top="0.35433070866141736" bottom="0.35433070866141736" header="0.31496062992125984" footer="0.31496062992125984"/>
  <pageSetup paperSize="9" scale="5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738b6e01-d7fd-43f2-ba3c-f55c7b502279</vt:lpwstr>
  </property>
  <property fmtid="{D5CDD505-2E9C-101B-9397-08002B2CF9AE}" pid="3" name="SensitivityPropertyName">
    <vt:lpwstr>243c9ec4-088d-4c07-a949-c77a6a3a8de2</vt:lpwstr>
  </property>
  <property fmtid="{D5CDD505-2E9C-101B-9397-08002B2CF9AE}" pid="4" name="SensitivityPersonalDatasPropertyName">
    <vt:lpwstr/>
  </property>
  <property fmtid="{D5CDD505-2E9C-101B-9397-08002B2CF9AE}" pid="5" name="Excel_AddedWatermark_PropertyName">
    <vt:lpwstr/>
  </property>
</Properties>
</file>