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8_{13459FFA-8775-5A45-9B01-EEB878F5A05F}" xr6:coauthVersionLast="45" xr6:coauthVersionMax="45" xr10:uidLastSave="{00000000-0000-0000-0000-000000000000}"/>
  <bookViews>
    <workbookView xWindow="0" yWindow="0" windowWidth="22260" windowHeight="12648" xr2:uid="{00000000-000D-0000-FFFF-FFFF00000000}"/>
  </bookViews>
  <sheets>
    <sheet name="Sayfa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F20" i="1"/>
  <c r="F21" i="1"/>
  <c r="F22" i="1"/>
  <c r="F23" i="1"/>
  <c r="F24" i="1"/>
  <c r="F25" i="1"/>
</calcChain>
</file>

<file path=xl/sharedStrings.xml><?xml version="1.0" encoding="utf-8"?>
<sst xmlns="http://schemas.openxmlformats.org/spreadsheetml/2006/main" count="29" uniqueCount="29">
  <si>
    <t>ANADOLU TARIM İŞLETMESİ MÜDÜRLÜĞÜ
İSTANBUL TAY SATIŞ İHALESİNE AİT ÖDEME CETVELİ</t>
  </si>
  <si>
    <t>S.NO</t>
  </si>
  <si>
    <t>TESLİM EDİLDİ</t>
  </si>
  <si>
    <t>SATILAN TAY</t>
  </si>
  <si>
    <t>Raket No</t>
  </si>
  <si>
    <t>TAYI ALAN FİRMA/ŞAHIS</t>
  </si>
  <si>
    <t>SATIŞ 
TUTARI</t>
  </si>
  <si>
    <t>KURTDEMİR</t>
  </si>
  <si>
    <t>RENK</t>
  </si>
  <si>
    <t>BORDOMAVİ</t>
  </si>
  <si>
    <t>EGETAY</t>
  </si>
  <si>
    <t>ERTUNÇHAN</t>
  </si>
  <si>
    <t>TİRANLI</t>
  </si>
  <si>
    <t>ŞİMŞEK EFE</t>
  </si>
  <si>
    <t>ÖZTAHA</t>
  </si>
  <si>
    <t>ŞENİLKER</t>
  </si>
  <si>
    <t>KAZANCI</t>
  </si>
  <si>
    <t>ERSOYBEY</t>
  </si>
  <si>
    <t>GÜNEŞKRAL</t>
  </si>
  <si>
    <t>CANMETE</t>
  </si>
  <si>
    <t>TEKİNCİ</t>
  </si>
  <si>
    <t>AFŞAR</t>
  </si>
  <si>
    <t>BLEDA</t>
  </si>
  <si>
    <t>CANIMKARDEŞİM</t>
  </si>
  <si>
    <t>TOPLAM TUTAR:</t>
  </si>
  <si>
    <t xml:space="preserve">EN YÜKSEK SATILAN </t>
  </si>
  <si>
    <t>EN DÜŞÜK SATILAN</t>
  </si>
  <si>
    <t>ORTALAMA</t>
  </si>
  <si>
    <t>TESLİM EDİLEN  TAY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</si>
</sst>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TL&quot;"/>
  </numFmts>
  <fonts count="5" x14ac:knownFonts="1">
    <font>
      <sz val="11"/>
      <color theme="1"/>
      <name val="Calibri"/>
      <family val="2"/>
      <scheme val="minor"/>
    </font>
    <font>
      <b/>
      <sz val="16"/>
      <color theme="3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Arial Tur"/>
      <charset val="16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rgb="FF0070C0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textRotation="90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1"/>
    <xf numFmtId="0" fontId="3" fillId="4" borderId="0" xfId="0" applyFont="1" applyFill="1" applyBorder="1" applyAlignment="1" applyProtection="1">
      <alignment horizontal="left" vertical="center" wrapText="1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3" fontId="3" fillId="5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4" fontId="3" fillId="6" borderId="2" xfId="0" applyNumberFormat="1" applyFont="1" applyFill="1" applyBorder="1" applyAlignment="1" applyProtection="1">
      <alignment vertical="center" wrapText="1"/>
    </xf>
    <xf numFmtId="0" fontId="3" fillId="7" borderId="1" xfId="0" applyFont="1" applyFill="1" applyBorder="1" applyAlignment="1" applyProtection="1">
      <alignment horizontal="left" vertical="center" wrapText="1"/>
    </xf>
    <xf numFmtId="4" fontId="3" fillId="7" borderId="3" xfId="0" applyNumberFormat="1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4" fontId="3" fillId="5" borderId="3" xfId="0" applyNumberFormat="1" applyFont="1" applyFill="1" applyBorder="1" applyAlignment="1" applyProtection="1">
      <alignment vertical="center" wrapText="1"/>
    </xf>
    <xf numFmtId="0" fontId="3" fillId="8" borderId="1" xfId="0" applyFont="1" applyFill="1" applyBorder="1" applyAlignment="1" applyProtection="1">
      <alignment horizontal="left" vertical="center" wrapText="1"/>
    </xf>
    <xf numFmtId="4" fontId="3" fillId="8" borderId="3" xfId="0" applyNumberFormat="1" applyFont="1" applyFill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</xf>
    <xf numFmtId="3" fontId="3" fillId="9" borderId="3" xfId="0" applyNumberFormat="1" applyFont="1" applyFill="1" applyBorder="1" applyAlignment="1" applyProtection="1">
      <alignment vertical="center" wrapText="1"/>
    </xf>
    <xf numFmtId="0" fontId="3" fillId="10" borderId="1" xfId="0" applyFont="1" applyFill="1" applyBorder="1" applyAlignment="1" applyProtection="1">
      <alignment horizontal="left" vertical="center" wrapText="1"/>
    </xf>
    <xf numFmtId="0" fontId="3" fillId="10" borderId="4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TL&quot;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8" tint="0.5999938962981048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</font>
      <fill>
        <patternFill patternType="solid">
          <fgColor indexed="64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idare/Downloads/TAY%20&#214;DEME%20CETVEL&#304;%201%20(1)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hrist"/>
      <sheetName val="Sayfa1"/>
      <sheetName val="BORSA"/>
    </sheetNames>
    <sheetDataSet>
      <sheetData sheetId="0">
        <row r="3">
          <cell r="D3">
            <v>16</v>
          </cell>
        </row>
        <row r="4">
          <cell r="D4">
            <v>32</v>
          </cell>
        </row>
        <row r="5">
          <cell r="D5">
            <v>25</v>
          </cell>
        </row>
        <row r="6">
          <cell r="D6">
            <v>5</v>
          </cell>
        </row>
        <row r="7">
          <cell r="D7">
            <v>1</v>
          </cell>
        </row>
        <row r="8">
          <cell r="D8">
            <v>33</v>
          </cell>
        </row>
        <row r="9">
          <cell r="D9">
            <v>14</v>
          </cell>
        </row>
        <row r="10">
          <cell r="D10">
            <v>4</v>
          </cell>
        </row>
        <row r="11">
          <cell r="D11">
            <v>20</v>
          </cell>
        </row>
        <row r="12">
          <cell r="D12">
            <v>13</v>
          </cell>
        </row>
        <row r="13">
          <cell r="D13">
            <v>9</v>
          </cell>
        </row>
        <row r="14">
          <cell r="D14">
            <v>15</v>
          </cell>
        </row>
        <row r="15">
          <cell r="D15">
            <v>27</v>
          </cell>
        </row>
        <row r="16">
          <cell r="D16">
            <v>19</v>
          </cell>
        </row>
        <row r="17">
          <cell r="D17">
            <v>15</v>
          </cell>
        </row>
        <row r="18">
          <cell r="D18">
            <v>17</v>
          </cell>
        </row>
        <row r="19">
          <cell r="D19">
            <v>28</v>
          </cell>
        </row>
      </sheetData>
      <sheetData sheetId="1">
        <row r="3">
          <cell r="A3">
            <v>1</v>
          </cell>
          <cell r="B3" t="str">
            <v>Mevlüt Taniyit</v>
          </cell>
        </row>
        <row r="4">
          <cell r="A4">
            <v>2</v>
          </cell>
          <cell r="B4" t="str">
            <v>İbrahim Halil Binizetoğlu</v>
          </cell>
        </row>
        <row r="5">
          <cell r="A5">
            <v>3</v>
          </cell>
          <cell r="B5" t="str">
            <v>Selçuk Turan</v>
          </cell>
        </row>
        <row r="6">
          <cell r="A6">
            <v>4</v>
          </cell>
          <cell r="B6" t="str">
            <v>Mehmet Tekinalp</v>
          </cell>
        </row>
        <row r="7">
          <cell r="A7">
            <v>5</v>
          </cell>
          <cell r="B7" t="str">
            <v>Davut Yıldırım</v>
          </cell>
        </row>
        <row r="8">
          <cell r="A8">
            <v>6</v>
          </cell>
          <cell r="B8" t="str">
            <v>İzzet Yıldız</v>
          </cell>
        </row>
        <row r="9">
          <cell r="A9">
            <v>7</v>
          </cell>
          <cell r="B9" t="str">
            <v>Mehmet Ali Akdağ</v>
          </cell>
        </row>
        <row r="10">
          <cell r="A10">
            <v>8</v>
          </cell>
          <cell r="B10" t="str">
            <v>Alper Yüksel</v>
          </cell>
        </row>
        <row r="11">
          <cell r="A11">
            <v>9</v>
          </cell>
          <cell r="B11" t="str">
            <v>Kamil Kılınç</v>
          </cell>
        </row>
        <row r="12">
          <cell r="A12">
            <v>10</v>
          </cell>
          <cell r="B12" t="str">
            <v>Hale Ekmekçi Emre</v>
          </cell>
        </row>
        <row r="13">
          <cell r="A13">
            <v>11</v>
          </cell>
          <cell r="B13" t="str">
            <v>Mehmet Kılınç</v>
          </cell>
        </row>
        <row r="14">
          <cell r="A14">
            <v>12</v>
          </cell>
          <cell r="B14" t="str">
            <v>Abdulvahap Güneş</v>
          </cell>
        </row>
        <row r="15">
          <cell r="A15">
            <v>13</v>
          </cell>
          <cell r="B15" t="str">
            <v>Baha Yargı</v>
          </cell>
        </row>
        <row r="16">
          <cell r="A16">
            <v>14</v>
          </cell>
          <cell r="B16" t="str">
            <v>Birkan Bora Akarsu</v>
          </cell>
        </row>
        <row r="17">
          <cell r="A17">
            <v>15</v>
          </cell>
          <cell r="B17" t="str">
            <v>Orhan Başpınar</v>
          </cell>
        </row>
        <row r="18">
          <cell r="A18">
            <v>16</v>
          </cell>
          <cell r="B18" t="str">
            <v>Ercan Tekdoğan</v>
          </cell>
        </row>
        <row r="19">
          <cell r="A19">
            <v>17</v>
          </cell>
          <cell r="B19" t="str">
            <v>Harun Kahraman</v>
          </cell>
        </row>
        <row r="20">
          <cell r="A20">
            <v>18</v>
          </cell>
          <cell r="B20" t="str">
            <v>Serhat Güllübay</v>
          </cell>
        </row>
        <row r="21">
          <cell r="A21">
            <v>19</v>
          </cell>
          <cell r="B21" t="str">
            <v>Tekin Biricik</v>
          </cell>
        </row>
        <row r="22">
          <cell r="A22">
            <v>20</v>
          </cell>
          <cell r="B22" t="str">
            <v>İlker Kırmızıgüll</v>
          </cell>
        </row>
        <row r="23">
          <cell r="A23">
            <v>21</v>
          </cell>
          <cell r="B23" t="str">
            <v>Murat Sönmez</v>
          </cell>
        </row>
        <row r="24">
          <cell r="A24">
            <v>22</v>
          </cell>
          <cell r="B24" t="str">
            <v>Aziz Şimşek</v>
          </cell>
        </row>
        <row r="25">
          <cell r="A25">
            <v>23</v>
          </cell>
          <cell r="B25" t="str">
            <v>Doğan Uluslararası Nakliyat Tic.ve San.Ltd.Şti.</v>
          </cell>
        </row>
        <row r="26">
          <cell r="A26">
            <v>24</v>
          </cell>
          <cell r="B26" t="str">
            <v>Sultan Nihal Can</v>
          </cell>
        </row>
        <row r="27">
          <cell r="A27">
            <v>25</v>
          </cell>
          <cell r="B27" t="str">
            <v>Mehmet Yıldız</v>
          </cell>
        </row>
        <row r="28">
          <cell r="A28">
            <v>26</v>
          </cell>
          <cell r="B28" t="str">
            <v>Hasan Turan</v>
          </cell>
        </row>
        <row r="29">
          <cell r="A29">
            <v>27</v>
          </cell>
          <cell r="B29" t="str">
            <v>Osman Aksoy</v>
          </cell>
        </row>
        <row r="30">
          <cell r="A30">
            <v>28</v>
          </cell>
          <cell r="B30" t="str">
            <v>Göbeklitepe Ltd.Şti.</v>
          </cell>
        </row>
        <row r="31">
          <cell r="A31">
            <v>29</v>
          </cell>
          <cell r="B31" t="str">
            <v>Ali Şimşek</v>
          </cell>
        </row>
        <row r="32">
          <cell r="A32">
            <v>30</v>
          </cell>
          <cell r="B32" t="str">
            <v>Hakan Demirbaş</v>
          </cell>
        </row>
        <row r="33">
          <cell r="A33">
            <v>31</v>
          </cell>
          <cell r="B33" t="str">
            <v>Ömer Karabacak</v>
          </cell>
        </row>
        <row r="34">
          <cell r="A34">
            <v>32</v>
          </cell>
          <cell r="B34" t="str">
            <v>Uğur Temuçin</v>
          </cell>
        </row>
        <row r="35">
          <cell r="A35">
            <v>33</v>
          </cell>
          <cell r="B35" t="str">
            <v>Mücahit Yıldızhan</v>
          </cell>
        </row>
        <row r="36">
          <cell r="A36">
            <v>34</v>
          </cell>
          <cell r="B36" t="str">
            <v>Mehmet Engin Sezen</v>
          </cell>
        </row>
        <row r="37">
          <cell r="A37">
            <v>35</v>
          </cell>
          <cell r="B37" t="str">
            <v>Serdar Kemal Özçolak</v>
          </cell>
        </row>
        <row r="38">
          <cell r="A38">
            <v>36</v>
          </cell>
          <cell r="B38" t="str">
            <v>Tarkan Hasan Onar</v>
          </cell>
        </row>
        <row r="39">
          <cell r="A39">
            <v>37</v>
          </cell>
          <cell r="B39" t="str">
            <v>İlhan Güçlü</v>
          </cell>
        </row>
        <row r="40">
          <cell r="A40">
            <v>38</v>
          </cell>
          <cell r="B40" t="str">
            <v>Mustafa Polat</v>
          </cell>
        </row>
        <row r="41">
          <cell r="A41">
            <v>39</v>
          </cell>
          <cell r="B41" t="str">
            <v>Özgen Tüketim A.Ş.</v>
          </cell>
        </row>
        <row r="42">
          <cell r="A42">
            <v>40</v>
          </cell>
          <cell r="B42" t="str">
            <v>Necdet Turan</v>
          </cell>
        </row>
        <row r="43">
          <cell r="A43">
            <v>41</v>
          </cell>
          <cell r="B43" t="str">
            <v>Ahmet Hilmi Coruk</v>
          </cell>
        </row>
        <row r="44">
          <cell r="A44">
            <v>42</v>
          </cell>
          <cell r="B44" t="str">
            <v>Mehmet Şirin Dinç</v>
          </cell>
        </row>
        <row r="45">
          <cell r="A45">
            <v>43</v>
          </cell>
          <cell r="B45" t="str">
            <v>İlhan Kapusız</v>
          </cell>
        </row>
        <row r="46">
          <cell r="A46">
            <v>44</v>
          </cell>
          <cell r="B46" t="str">
            <v>Alper Tepebaşı</v>
          </cell>
        </row>
        <row r="47">
          <cell r="A47">
            <v>45</v>
          </cell>
          <cell r="B47" t="str">
            <v>Yusuf Pesen</v>
          </cell>
        </row>
        <row r="48">
          <cell r="A48">
            <v>46</v>
          </cell>
          <cell r="B48" t="str">
            <v>Kaya Atçılık</v>
          </cell>
        </row>
        <row r="49">
          <cell r="A49">
            <v>47</v>
          </cell>
          <cell r="B49" t="str">
            <v>Cansel Ünbay</v>
          </cell>
        </row>
        <row r="50">
          <cell r="A50">
            <v>48</v>
          </cell>
          <cell r="B50" t="str">
            <v>Tekin Aydın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o4" displayName="Tablo4" ref="A2:F19" totalsRowShown="0" headerRowDxfId="7" totalsRowDxfId="6">
  <autoFilter ref="A2:F19" xr:uid="{00000000-0009-0000-0100-000002000000}"/>
  <sortState xmlns:xlrd2="http://schemas.microsoft.com/office/spreadsheetml/2017/richdata2" ref="A3:N56">
    <sortCondition ref="E4"/>
  </sortState>
  <tableColumns count="6">
    <tableColumn id="1" xr3:uid="{00000000-0010-0000-0000-000001000000}" name="S.NO" dataDxfId="5"/>
    <tableColumn id="13" xr3:uid="{00000000-0010-0000-0000-00000D000000}" name="TESLİM EDİLDİ" dataDxfId="4"/>
    <tableColumn id="2" xr3:uid="{00000000-0010-0000-0000-000002000000}" name="SATILAN TAY" dataDxfId="3"/>
    <tableColumn id="16" xr3:uid="{00000000-0010-0000-0000-000010000000}" name="Raket No" dataDxfId="2"/>
    <tableColumn id="4" xr3:uid="{00000000-0010-0000-0000-000004000000}" name="TAYI ALAN FİRMA/ŞAHIS" dataDxfId="1">
      <calculatedColumnFormula>IF(D3&gt;0,VLOOKUP([1]Fihrist!D3,[1]Sayfa1!$A$3:$B$150,2),0)</calculatedColumnFormula>
    </tableColumn>
    <tableColumn id="5" xr3:uid="{00000000-0010-0000-0000-000005000000}" name="SATIŞ _x000a_TUTARI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Normal="100" workbookViewId="0">
      <selection sqref="A1:F18"/>
    </sheetView>
  </sheetViews>
  <sheetFormatPr defaultRowHeight="15" x14ac:dyDescent="0.2"/>
  <cols>
    <col min="2" max="2" width="7.3984375" customWidth="1"/>
    <col min="3" max="3" width="14.9296875" bestFit="1" customWidth="1"/>
    <col min="4" max="4" width="11.1640625" bestFit="1" customWidth="1"/>
    <col min="5" max="5" width="26.23046875" customWidth="1"/>
    <col min="6" max="6" width="14.2578125" bestFit="1" customWidth="1"/>
  </cols>
  <sheetData>
    <row r="1" spans="1:6" ht="68.45" customHeight="1" x14ac:dyDescent="0.2">
      <c r="A1" s="27" t="s">
        <v>0</v>
      </c>
      <c r="B1" s="27"/>
      <c r="C1" s="27"/>
      <c r="D1" s="27"/>
      <c r="E1" s="27"/>
      <c r="F1" s="27"/>
    </row>
    <row r="2" spans="1:6" ht="63.75" x14ac:dyDescent="0.2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0.6" customHeight="1" x14ac:dyDescent="0.2">
      <c r="A3" s="4">
        <v>1</v>
      </c>
      <c r="B3" s="5"/>
      <c r="C3" s="6" t="s">
        <v>7</v>
      </c>
      <c r="D3" s="7">
        <v>16</v>
      </c>
      <c r="E3" s="6" t="str">
        <f>IF(D3&gt;0,VLOOKUP([1]Fihrist!D3,[1]Sayfa1!$A$3:$B$150,2),0)</f>
        <v>Ercan Tekdoğan</v>
      </c>
      <c r="F3" s="8">
        <v>250000</v>
      </c>
    </row>
    <row r="4" spans="1:6" ht="30.6" customHeight="1" x14ac:dyDescent="0.2">
      <c r="A4" s="9">
        <v>2</v>
      </c>
      <c r="B4" s="10"/>
      <c r="C4" s="10" t="s">
        <v>8</v>
      </c>
      <c r="D4" s="11">
        <v>32</v>
      </c>
      <c r="E4" s="6" t="str">
        <f>IF(D4&gt;0,VLOOKUP([1]Fihrist!D4,[1]Sayfa1!$A$3:$B$150,2),0)</f>
        <v>Uğur Temuçin</v>
      </c>
      <c r="F4" s="12">
        <v>170000</v>
      </c>
    </row>
    <row r="5" spans="1:6" ht="30.6" customHeight="1" x14ac:dyDescent="0.2">
      <c r="A5" s="4">
        <v>3</v>
      </c>
      <c r="B5" s="6"/>
      <c r="C5" s="6" t="s">
        <v>9</v>
      </c>
      <c r="D5" s="7">
        <v>25</v>
      </c>
      <c r="E5" s="6" t="str">
        <f>IF(D5&gt;0,VLOOKUP([1]Fihrist!D5,[1]Sayfa1!$A$3:$B$150,2),0)</f>
        <v>Mehmet Yıldız</v>
      </c>
      <c r="F5" s="8">
        <v>570000</v>
      </c>
    </row>
    <row r="6" spans="1:6" ht="30.6" customHeight="1" x14ac:dyDescent="0.2">
      <c r="A6" s="9">
        <v>4</v>
      </c>
      <c r="B6" s="10"/>
      <c r="C6" s="10" t="s">
        <v>10</v>
      </c>
      <c r="D6" s="11">
        <v>5</v>
      </c>
      <c r="E6" s="6" t="str">
        <f>IF(D6&gt;0,VLOOKUP([1]Fihrist!D6,[1]Sayfa1!$A$3:$B$150,2),0)</f>
        <v>Davut Yıldırım</v>
      </c>
      <c r="F6" s="12">
        <v>350000</v>
      </c>
    </row>
    <row r="7" spans="1:6" ht="30.6" customHeight="1" x14ac:dyDescent="0.2">
      <c r="A7" s="4">
        <v>5</v>
      </c>
      <c r="B7" s="6"/>
      <c r="C7" s="6" t="s">
        <v>11</v>
      </c>
      <c r="D7" s="7">
        <v>1</v>
      </c>
      <c r="E7" s="6" t="str">
        <f>IF(D7&gt;0,VLOOKUP([1]Fihrist!D7,[1]Sayfa1!$A$3:$B$150,2),0)</f>
        <v>Mevlüt Taniyit</v>
      </c>
      <c r="F7" s="8">
        <v>310000</v>
      </c>
    </row>
    <row r="8" spans="1:6" ht="30.6" customHeight="1" x14ac:dyDescent="0.2">
      <c r="A8" s="9">
        <v>6</v>
      </c>
      <c r="B8" s="10"/>
      <c r="C8" s="10" t="s">
        <v>12</v>
      </c>
      <c r="D8" s="11">
        <v>33</v>
      </c>
      <c r="E8" s="6" t="str">
        <f>IF(D8&gt;0,VLOOKUP([1]Fihrist!D8,[1]Sayfa1!$A$3:$B$150,2),0)</f>
        <v>Mücahit Yıldızhan</v>
      </c>
      <c r="F8" s="12">
        <v>450000</v>
      </c>
    </row>
    <row r="9" spans="1:6" ht="30.6" customHeight="1" x14ac:dyDescent="0.2">
      <c r="A9" s="4">
        <v>7</v>
      </c>
      <c r="B9" s="6"/>
      <c r="C9" s="6" t="s">
        <v>13</v>
      </c>
      <c r="D9" s="7">
        <v>14</v>
      </c>
      <c r="E9" s="6" t="str">
        <f>IF(D9&gt;0,VLOOKUP([1]Fihrist!D9,[1]Sayfa1!$A$3:$B$150,2),0)</f>
        <v>Birkan Bora Akarsu</v>
      </c>
      <c r="F9" s="8">
        <v>600000</v>
      </c>
    </row>
    <row r="10" spans="1:6" ht="30.6" customHeight="1" x14ac:dyDescent="0.2">
      <c r="A10" s="9">
        <v>8</v>
      </c>
      <c r="B10" s="10"/>
      <c r="C10" s="10" t="s">
        <v>14</v>
      </c>
      <c r="D10" s="11">
        <v>4</v>
      </c>
      <c r="E10" s="6" t="str">
        <f>IF(D10&gt;0,VLOOKUP([1]Fihrist!D10,[1]Sayfa1!$A$3:$B$150,2),0)</f>
        <v>Mehmet Tekinalp</v>
      </c>
      <c r="F10" s="12">
        <v>520000</v>
      </c>
    </row>
    <row r="11" spans="1:6" ht="30.6" customHeight="1" x14ac:dyDescent="0.2">
      <c r="A11" s="4">
        <v>9</v>
      </c>
      <c r="B11" s="6"/>
      <c r="C11" s="6" t="s">
        <v>15</v>
      </c>
      <c r="D11" s="7">
        <v>20</v>
      </c>
      <c r="E11" s="6" t="str">
        <f>IF(D11&gt;0,VLOOKUP([1]Fihrist!D11,[1]Sayfa1!$A$3:$B$150,2),0)</f>
        <v>İlker Kırmızıgüll</v>
      </c>
      <c r="F11" s="8">
        <v>240000</v>
      </c>
    </row>
    <row r="12" spans="1:6" ht="30.6" customHeight="1" x14ac:dyDescent="0.2">
      <c r="A12" s="9">
        <v>10</v>
      </c>
      <c r="B12" s="10"/>
      <c r="C12" s="10" t="s">
        <v>16</v>
      </c>
      <c r="D12" s="11">
        <v>13</v>
      </c>
      <c r="E12" s="6" t="str">
        <f>IF(D12&gt;0,VLOOKUP([1]Fihrist!D12,[1]Sayfa1!$A$3:$B$150,2),0)</f>
        <v>Baha Yargı</v>
      </c>
      <c r="F12" s="12">
        <v>500000</v>
      </c>
    </row>
    <row r="13" spans="1:6" ht="30.6" customHeight="1" x14ac:dyDescent="0.2">
      <c r="A13" s="4">
        <v>11</v>
      </c>
      <c r="B13" s="6"/>
      <c r="C13" s="6" t="s">
        <v>17</v>
      </c>
      <c r="D13" s="7">
        <v>9</v>
      </c>
      <c r="E13" s="6" t="str">
        <f>IF(D13&gt;0,VLOOKUP([1]Fihrist!D13,[1]Sayfa1!$A$3:$B$150,2),0)</f>
        <v>Kamil Kılınç</v>
      </c>
      <c r="F13" s="8">
        <v>250000</v>
      </c>
    </row>
    <row r="14" spans="1:6" ht="30.6" customHeight="1" x14ac:dyDescent="0.2">
      <c r="A14" s="9">
        <v>12</v>
      </c>
      <c r="B14" s="10"/>
      <c r="C14" s="10" t="s">
        <v>18</v>
      </c>
      <c r="D14" s="11">
        <v>15</v>
      </c>
      <c r="E14" s="6" t="str">
        <f>IF(D14&gt;0,VLOOKUP([1]Fihrist!D14,[1]Sayfa1!$A$3:$B$150,2),0)</f>
        <v>Orhan Başpınar</v>
      </c>
      <c r="F14" s="12">
        <v>390000</v>
      </c>
    </row>
    <row r="15" spans="1:6" ht="30.6" customHeight="1" x14ac:dyDescent="0.2">
      <c r="A15" s="4">
        <v>13</v>
      </c>
      <c r="B15" s="6"/>
      <c r="C15" s="6" t="s">
        <v>19</v>
      </c>
      <c r="D15" s="7">
        <v>27</v>
      </c>
      <c r="E15" s="6" t="str">
        <f>IF(D15&gt;0,VLOOKUP([1]Fihrist!D15,[1]Sayfa1!$A$3:$B$150,2),0)</f>
        <v>Osman Aksoy</v>
      </c>
      <c r="F15" s="8">
        <v>560000</v>
      </c>
    </row>
    <row r="16" spans="1:6" ht="30.6" customHeight="1" x14ac:dyDescent="0.2">
      <c r="A16" s="9">
        <v>14</v>
      </c>
      <c r="B16" s="10"/>
      <c r="C16" s="10" t="s">
        <v>20</v>
      </c>
      <c r="D16" s="11">
        <v>19</v>
      </c>
      <c r="E16" s="6" t="str">
        <f>IF(D16&gt;0,VLOOKUP([1]Fihrist!D16,[1]Sayfa1!$A$3:$B$150,2),0)</f>
        <v>Tekin Biricik</v>
      </c>
      <c r="F16" s="12">
        <v>800000</v>
      </c>
    </row>
    <row r="17" spans="1:6" ht="30.6" customHeight="1" x14ac:dyDescent="0.2">
      <c r="A17" s="4">
        <v>15</v>
      </c>
      <c r="B17" s="6"/>
      <c r="C17" s="6" t="s">
        <v>21</v>
      </c>
      <c r="D17" s="7">
        <v>15</v>
      </c>
      <c r="E17" s="6" t="str">
        <f>IF(D17&gt;0,VLOOKUP([1]Fihrist!D17,[1]Sayfa1!$A$3:$B$150,2),0)</f>
        <v>Orhan Başpınar</v>
      </c>
      <c r="F17" s="8">
        <v>580000</v>
      </c>
    </row>
    <row r="18" spans="1:6" ht="30.6" customHeight="1" x14ac:dyDescent="0.2">
      <c r="A18" s="9">
        <v>16</v>
      </c>
      <c r="B18" s="10"/>
      <c r="C18" s="10" t="s">
        <v>22</v>
      </c>
      <c r="D18" s="11">
        <v>17</v>
      </c>
      <c r="E18" s="6" t="str">
        <f>IF(D18&gt;0,VLOOKUP([1]Fihrist!D18,[1]Sayfa1!$A$3:$B$150,2),0)</f>
        <v>Harun Kahraman</v>
      </c>
      <c r="F18" s="12">
        <v>380000</v>
      </c>
    </row>
    <row r="19" spans="1:6" ht="30.6" customHeight="1" thickBot="1" x14ac:dyDescent="0.25">
      <c r="A19" s="4">
        <v>17</v>
      </c>
      <c r="B19" s="6"/>
      <c r="C19" s="6" t="s">
        <v>23</v>
      </c>
      <c r="D19" s="7">
        <v>28</v>
      </c>
      <c r="E19" s="6" t="str">
        <f>IF(D19&gt;0,VLOOKUP([1]Fihrist!D19,[1]Sayfa1!$A$3:$B$150,2),0)</f>
        <v>Göbeklitepe Ltd.Şti.</v>
      </c>
      <c r="F19" s="8">
        <v>600000</v>
      </c>
    </row>
    <row r="20" spans="1:6" ht="30.6" customHeight="1" thickBot="1" x14ac:dyDescent="0.25">
      <c r="A20" s="13"/>
      <c r="B20" s="14"/>
      <c r="C20" s="15" t="s">
        <v>24</v>
      </c>
      <c r="D20" s="15"/>
      <c r="E20" s="15"/>
      <c r="F20" s="16">
        <f>SUM(F3:F19)</f>
        <v>7520000</v>
      </c>
    </row>
    <row r="21" spans="1:6" ht="30.6" customHeight="1" thickBot="1" x14ac:dyDescent="0.25">
      <c r="A21" s="13"/>
      <c r="B21" s="14"/>
      <c r="C21" s="17" t="s">
        <v>25</v>
      </c>
      <c r="D21" s="17"/>
      <c r="E21" s="17"/>
      <c r="F21" s="18">
        <f>MAX(F3:F19)</f>
        <v>800000</v>
      </c>
    </row>
    <row r="22" spans="1:6" ht="30.6" customHeight="1" thickBot="1" x14ac:dyDescent="0.25">
      <c r="A22" s="13"/>
      <c r="B22" s="14"/>
      <c r="C22" s="19" t="s">
        <v>26</v>
      </c>
      <c r="D22" s="19"/>
      <c r="E22" s="19"/>
      <c r="F22" s="20">
        <f>MIN(F3:F19)</f>
        <v>170000</v>
      </c>
    </row>
    <row r="23" spans="1:6" ht="30.6" customHeight="1" thickBot="1" x14ac:dyDescent="0.25">
      <c r="A23" s="13"/>
      <c r="B23" s="14"/>
      <c r="C23" s="21" t="s">
        <v>27</v>
      </c>
      <c r="D23" s="21"/>
      <c r="E23" s="21"/>
      <c r="F23" s="22">
        <f>AVERAGE(F3:F19)</f>
        <v>442352.9411764706</v>
      </c>
    </row>
    <row r="24" spans="1:6" ht="30.6" customHeight="1" thickBot="1" x14ac:dyDescent="0.25">
      <c r="A24" s="13"/>
      <c r="B24" s="14"/>
      <c r="C24" s="23">
        <v>6320</v>
      </c>
      <c r="D24" s="23"/>
      <c r="E24" s="23"/>
      <c r="F24" s="24">
        <f>COUNTA(F3:F19)</f>
        <v>17</v>
      </c>
    </row>
    <row r="25" spans="1:6" ht="30.6" customHeight="1" thickBot="1" x14ac:dyDescent="0.25">
      <c r="A25" s="13"/>
      <c r="B25" s="14"/>
      <c r="C25" s="25" t="s">
        <v>28</v>
      </c>
      <c r="D25" s="25"/>
      <c r="E25" s="25"/>
      <c r="F25" s="26">
        <f>COUNTA(B3:B19)</f>
        <v>0</v>
      </c>
    </row>
  </sheetData>
  <mergeCells count="1">
    <mergeCell ref="A1:F1"/>
  </mergeCells>
  <pageMargins left="0.7" right="0.7" top="0.75" bottom="0.75" header="0.3" footer="0.3"/>
  <pageSetup paperSize="9" scale="8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2020-09-29T11:00:15Z</dcterms:modified>
</cp:coreProperties>
</file>